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62\Downloads\"/>
    </mc:Choice>
  </mc:AlternateContent>
  <workbookProtection workbookAlgorithmName="SHA-512" workbookHashValue="fnL5oo6UCfi7MjkNk0SvQN0tyZFfnLLEwiXfq1+yQrTJ0VV+z3JyIv8Ls1VRBPtzXbJJPbYez1eta86pTLYyLA==" workbookSaltValue="x/kwUnDa6kIUGDga+dVHdQ==" workbookSpinCount="100000" lockStructure="1"/>
  <bookViews>
    <workbookView xWindow="1395" yWindow="0" windowWidth="27405" windowHeight="1290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<sst xmlns="http://schemas.openxmlformats.org/spreadsheetml/2006/main" count="233" uniqueCount="118">
  <si>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</si>
  <si>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</si>
  <si>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</si>
  <si>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</si>
  <si>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</si>
  <si>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</si>
  <si>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</si>
  <si>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</si>
  <si>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</si>
  <si>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</si>
  <si>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</si>
  <si>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</si>
  <si>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</si>
  <si>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</si>
  <si>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</si>
  <si>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</si>
  <si>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</si>
  <si>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</si>
  <si>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</si>
  <si>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</si>
  <si>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</si>
  <si>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</si>
  <si>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</si>
  <si>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</si>
  <si>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</si>
  <si>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</si>
  <si>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</si>
  <si>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</si>
  <si>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</si>
  <si>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</si>
  <si>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</si>
  <si>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</si>
  <si>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</si>
  <si>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</si>
  <si>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</si>
  <si>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</si>
  <si>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</si>
  <si>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</si>
  <si>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</si>
  <si>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</si>
  <si>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</si>
  <si>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</si>
  <si>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</si>
  <si>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</si>
  <si>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</si>
  <si>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</si>
  <si>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</si>
  <si>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</si>
  <si>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</si>
  <si>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</si>
  <si>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</si>
  <si>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</si>
  <si>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</si>
  <si>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</si>
  <si>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</si>
  <si>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</si>
  <si>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</si>
  <si>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</si>
  <si>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</si>
  <si>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</si>
  <si>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</si>
  <si>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</si>
  <si>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</si>
  <si>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</si>
  <si>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</si>
  <si>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</si>
  <si>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</si>
  <si>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</si>
  <si>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</si>
  <si>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</si>
  <si>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</si>
  <si>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</si>
  <si>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</si>
  <si>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</si>
  <si>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</si>
  <si>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</si>
  <si>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</si>
  <si>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</si>
  <si>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</si>
  <si>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</si>
  <si>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</si>
  <si>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</si>
  <si>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</si>
  <si>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</si>
  <si>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</si>
  <si>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</si>
  <si>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</si>
  <si>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</si>
  <si>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</si>
  <si>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</si>
  <si>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</si>
  <si>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</si>
  <si>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</si>
  <si>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</si>
  <si>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</si>
  <si>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</si>
  <si>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白糠町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</si>
  <si>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</si>
  <si>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</si>
  <si>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</si>
  <si>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</si>
  <si>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</si>
  <si>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</si>
  <si>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</si>
  <si>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</si>
  <si>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</si>
  <si>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</si>
  <si>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</si>
  <si>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</si>
  <si>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</si>
  <si>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</si>
  <si>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</si>
  <si>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</si>
  <si>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</si>
  <si>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</si>
  <si>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供用開始から２５年経過することから、主に施設整備について計画的に更新していく予定です。</t>
    <rPh sb="1" eb="3">
      <t>キョウヨウ</t>
    </rPh>
    <rPh sb="3" eb="5">
      <t>カイシ</t>
    </rPh>
    <rPh sb="9" eb="10">
      <t>ネン</t>
    </rPh>
    <rPh sb="10" eb="12">
      <t>ケイカ</t>
    </rPh>
    <rPh sb="19" eb="20">
      <t>オモ</t>
    </rPh>
    <rPh sb="21" eb="23">
      <t>シセツ</t>
    </rPh>
    <rPh sb="23" eb="25">
      <t>セイビ</t>
    </rPh>
    <rPh sb="29" eb="32">
      <t>ケイカクテキ</t>
    </rPh>
    <rPh sb="33" eb="35">
      <t>コウシン</t>
    </rPh>
    <rPh sb="39" eb="41">
      <t>ヨテイ</t>
    </rPh>
    <phoneticPr fontId="4"/>
  </si>
  <si>
    <t>　一般会計からの繰入に頼らざるを得ない経営状況であることから、今後も財政当局との十分な協議の下で設備更新を取り進め、水の安定供給の維持を図ることとします。</t>
    <rPh sb="1" eb="3">
      <t>イッパン</t>
    </rPh>
    <rPh sb="3" eb="5">
      <t>カイケイ</t>
    </rPh>
    <rPh sb="8" eb="10">
      <t>クリイレ</t>
    </rPh>
    <rPh sb="11" eb="12">
      <t>タヨ</t>
    </rPh>
    <rPh sb="16" eb="17">
      <t>エ</t>
    </rPh>
    <rPh sb="19" eb="21">
      <t>ケイエイ</t>
    </rPh>
    <rPh sb="21" eb="23">
      <t>ジョウキョウ</t>
    </rPh>
    <rPh sb="31" eb="33">
      <t>コンゴ</t>
    </rPh>
    <rPh sb="34" eb="36">
      <t>ザイセイ</t>
    </rPh>
    <rPh sb="36" eb="38">
      <t>トウキョク</t>
    </rPh>
    <rPh sb="40" eb="42">
      <t>ジュウブン</t>
    </rPh>
    <rPh sb="43" eb="45">
      <t>キョウギ</t>
    </rPh>
    <rPh sb="46" eb="47">
      <t>モト</t>
    </rPh>
    <rPh sb="48" eb="50">
      <t>セツビ</t>
    </rPh>
    <rPh sb="50" eb="52">
      <t>コウシン</t>
    </rPh>
    <rPh sb="53" eb="54">
      <t>ト</t>
    </rPh>
    <rPh sb="55" eb="56">
      <t>スス</t>
    </rPh>
    <rPh sb="58" eb="59">
      <t>ミズ</t>
    </rPh>
    <rPh sb="60" eb="62">
      <t>アンテイ</t>
    </rPh>
    <rPh sb="62" eb="64">
      <t>キョウキュウ</t>
    </rPh>
    <rPh sb="65" eb="67">
      <t>イジ</t>
    </rPh>
    <rPh sb="68" eb="69">
      <t>ハカ</t>
    </rPh>
    <phoneticPr fontId="4"/>
  </si>
  <si>
    <r>
      <t>　使用料収入では経営を賄えないことから、一般会計からの繰入により収支の均衡を図っています。
　有収率については、類似団体平均値、全国平均値を大きく上回っており、施設の稼働状況は良好と判断します。
　</t>
    </r>
    <r>
      <rPr>
        <sz val="11"/>
        <color rgb="FFFF0000"/>
        <rFont val="ＭＳ ゴシック"/>
        <family val="3"/>
        <charset val="128"/>
      </rPr>
      <t>しかしながら、給水対象戸数が少なく、料金収入が費用等に対し少額であることに加え、施設整備も必要となっていることから、料金回収率が低くなっています。</t>
    </r>
    <rPh sb="1" eb="4">
      <t>シヨウリョウ</t>
    </rPh>
    <rPh sb="4" eb="6">
      <t>シュウニュウ</t>
    </rPh>
    <rPh sb="8" eb="10">
      <t>ケイエイ</t>
    </rPh>
    <rPh sb="11" eb="12">
      <t>マカナ</t>
    </rPh>
    <rPh sb="20" eb="22">
      <t>イッパン</t>
    </rPh>
    <rPh sb="22" eb="24">
      <t>カイケイ</t>
    </rPh>
    <rPh sb="27" eb="29">
      <t>クリイレ</t>
    </rPh>
    <rPh sb="32" eb="34">
      <t>シュウシ</t>
    </rPh>
    <rPh sb="35" eb="37">
      <t>キンコウ</t>
    </rPh>
    <rPh sb="38" eb="39">
      <t>ハカ</t>
    </rPh>
    <rPh sb="47" eb="50">
      <t>ユウシュウリツ</t>
    </rPh>
    <rPh sb="56" eb="58">
      <t>ルイジ</t>
    </rPh>
    <rPh sb="58" eb="60">
      <t>ダンタイ</t>
    </rPh>
    <rPh sb="60" eb="63">
      <t>ヘイキンチ</t>
    </rPh>
    <rPh sb="64" eb="66">
      <t>ゼンコク</t>
    </rPh>
    <rPh sb="66" eb="69">
      <t>ヘイキンチ</t>
    </rPh>
    <rPh sb="70" eb="71">
      <t>オオ</t>
    </rPh>
    <rPh sb="73" eb="75">
      <t>ウワマワ</t>
    </rPh>
    <rPh sb="80" eb="82">
      <t>シセツ</t>
    </rPh>
    <rPh sb="83" eb="85">
      <t>カドウ</t>
    </rPh>
    <rPh sb="85" eb="87">
      <t>ジョウキョウ</t>
    </rPh>
    <rPh sb="88" eb="90">
      <t>リョウコウ</t>
    </rPh>
    <rPh sb="91" eb="93">
      <t>ハンダン</t>
    </rPh>
    <rPh sb="106" eb="108">
      <t>キュウスイ</t>
    </rPh>
    <rPh sb="108" eb="110">
      <t>タイショウ</t>
    </rPh>
    <rPh sb="110" eb="112">
      <t>コスウ</t>
    </rPh>
    <rPh sb="113" eb="114">
      <t>スク</t>
    </rPh>
    <rPh sb="117" eb="119">
      <t>リョウキン</t>
    </rPh>
    <rPh sb="119" eb="121">
      <t>シュウニュウ</t>
    </rPh>
    <rPh sb="122" eb="124">
      <t>ヒヨウ</t>
    </rPh>
    <rPh sb="124" eb="125">
      <t>トウ</t>
    </rPh>
    <rPh sb="126" eb="127">
      <t>タイ</t>
    </rPh>
    <rPh sb="128" eb="130">
      <t>ショウガク</t>
    </rPh>
    <rPh sb="136" eb="137">
      <t>クワ</t>
    </rPh>
    <rPh sb="139" eb="141">
      <t>シセツ</t>
    </rPh>
    <rPh sb="141" eb="143">
      <t>セイビ</t>
    </rPh>
    <rPh sb="144" eb="146">
      <t>ヒツヨウ</t>
    </rPh>
    <rPh sb="157" eb="159">
      <t>リョウキン</t>
    </rPh>
    <rPh sb="159" eb="161">
      <t>カイシュウ</t>
    </rPh>
    <rPh sb="161" eb="162">
      <t>リツ</t>
    </rPh>
    <rPh sb="163" eb="164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</si>
</sst>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C-4EA6-9C88-0A504B9A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C-4EA6-9C88-0A504B9A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23.89</c:v>
                </c:pt>
                <c:pt idx="1">
                  <c:v>23.88</c:v>
                </c:pt>
                <c:pt idx="2">
                  <c:v>24.84</c:v>
                </c:pt>
                <c:pt idx="3">
                  <c:v>30.03</c:v>
                </c:pt>
                <c:pt idx="4">
                  <c:v>31.58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8-4910-9260-6618C7D13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8-4910-9260-6618C7D13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92.2</c:v>
                </c:pt>
                <c:pt idx="1">
                  <c:v>94.62</c:v>
                </c:pt>
                <c:pt idx="2">
                  <c:v>91.33</c:v>
                </c:pt>
                <c:pt idx="3">
                  <c:v>93.55</c:v>
                </c:pt>
                <c:pt idx="4">
                  <c:v>95.08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E-4D9E-95F7-598155D5D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6E-4D9E-95F7-598155D5D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76.38</c:v>
                </c:pt>
                <c:pt idx="1">
                  <c:v>84.04</c:v>
                </c:pt>
                <c:pt idx="2">
                  <c:v>94.23</c:v>
                </c:pt>
                <c:pt idx="3">
                  <c:v>61.86</c:v>
                </c:pt>
                <c:pt idx="4">
                  <c:v>70.62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E-4198-AD34-463CED28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E-4198-AD34-463CED28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0-49B3-800D-4904D15FE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0-49B3-800D-4904D15FE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F-482C-AEB4-523BB6C15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F-482C-AEB4-523BB6C15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0-44C9-986B-D9C4154D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0-44C9-986B-D9C4154D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3E1-88DA-256C16DCC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0-43E1-88DA-256C16DCC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1407.8</c:v>
                </c:pt>
                <c:pt idx="1">
                  <c:v>1355</c:v>
                </c:pt>
                <c:pt idx="2">
                  <c:v>1561.82</c:v>
                </c:pt>
                <c:pt idx="3">
                  <c:v>1244.19</c:v>
                </c:pt>
                <c:pt idx="4">
                  <c:v>1370.27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D-44A3-8DCB-1EAEDCEB5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D-44A3-8DCB-1EAEDCEB5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20.440000000000001</c:v>
                </c:pt>
                <c:pt idx="1">
                  <c:v>16.260000000000002</c:v>
                </c:pt>
                <c:pt idx="2">
                  <c:v>13.3</c:v>
                </c:pt>
                <c:pt idx="3">
                  <c:v>19.440000000000001</c:v>
                </c:pt>
                <c:pt idx="4">
                  <c:v>18.64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D-460A-B44F-1557CDCE2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D-460A-B44F-1557CDCE2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683.68</c:v>
                </c:pt>
                <c:pt idx="1">
                  <c:v>858.67</c:v>
                </c:pt>
                <c:pt idx="2">
                  <c:v>862.96</c:v>
                </c:pt>
                <c:pt idx="3">
                  <c:v>680.12</c:v>
                </c:pt>
                <c:pt idx="4">
                  <c:v>614.54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6-45EF-B541-050391660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6-45EF-B541-050391660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31" t="str">
        <f>データ!H6</f>
        <v>北海道　白糠町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7234</v>
      </c>
      <c r="AM8" s="37"/>
      <c r="AN8" s="37"/>
      <c r="AO8" s="37"/>
      <c r="AP8" s="37"/>
      <c r="AQ8" s="37"/>
      <c r="AR8" s="37"/>
      <c r="AS8" s="37"/>
      <c r="AT8" s="38">
        <f>データ!$S$6</f>
        <v>773.13</v>
      </c>
      <c r="AU8" s="38"/>
      <c r="AV8" s="38"/>
      <c r="AW8" s="38"/>
      <c r="AX8" s="38"/>
      <c r="AY8" s="38"/>
      <c r="AZ8" s="38"/>
      <c r="BA8" s="38"/>
      <c r="BB8" s="38">
        <f>データ!$T$6</f>
        <v>9.36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2.4300000000000002</v>
      </c>
      <c r="Q10" s="38"/>
      <c r="R10" s="38"/>
      <c r="S10" s="38"/>
      <c r="T10" s="38"/>
      <c r="U10" s="38"/>
      <c r="V10" s="38"/>
      <c r="W10" s="37">
        <f>データ!$Q$6</f>
        <v>4510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176</v>
      </c>
      <c r="AM10" s="37"/>
      <c r="AN10" s="37"/>
      <c r="AO10" s="37"/>
      <c r="AP10" s="37"/>
      <c r="AQ10" s="37"/>
      <c r="AR10" s="37"/>
      <c r="AS10" s="37"/>
      <c r="AT10" s="38">
        <f>データ!$V$6</f>
        <v>19.600000000000001</v>
      </c>
      <c r="AU10" s="38"/>
      <c r="AV10" s="38"/>
      <c r="AW10" s="38"/>
      <c r="AX10" s="38"/>
      <c r="AY10" s="38"/>
      <c r="AZ10" s="38"/>
      <c r="BA10" s="38"/>
      <c r="BB10" s="38">
        <f>データ!$W$6</f>
        <v>8.98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117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12"/>
    </row>
    <row r="84" spans="1:78" hidden="1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42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VedXLptZS4Ta7/YJnokKBeMSkaIm2CvsbwEkQC8tLSwwzHl5nC2GzjIu9w3lO+3prK98od5g9cG6DTvca8XCTw==" saltValue="ZQS2kkNWkEcqAb3JUBn4z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>
      <c r="A6" s="15" t="s">
        <v>95</v>
      </c>
      <c r="B6" s="20">
        <f>B7</f>
        <v>2022</v>
      </c>
      <c r="C6" s="20">
        <f t="shared" ref="C6:W6" si="3">C7</f>
        <v>16683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北海道　白糠町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2.4300000000000002</v>
      </c>
      <c r="Q6" s="21">
        <f t="shared" si="3"/>
        <v>4510</v>
      </c>
      <c r="R6" s="21">
        <f t="shared" si="3"/>
        <v>7234</v>
      </c>
      <c r="S6" s="21">
        <f t="shared" si="3"/>
        <v>773.13</v>
      </c>
      <c r="T6" s="21">
        <f t="shared" si="3"/>
        <v>9.36</v>
      </c>
      <c r="U6" s="21">
        <f t="shared" si="3"/>
        <v>176</v>
      </c>
      <c r="V6" s="21">
        <f t="shared" si="3"/>
        <v>19.600000000000001</v>
      </c>
      <c r="W6" s="21">
        <f t="shared" si="3"/>
        <v>8.98</v>
      </c>
      <c r="X6" s="22">
        <f>IF(X7="",NA(),X7)</f>
        <v>76.38</v>
      </c>
      <c r="Y6" s="22">
        <f t="shared" ref="Y6:AG6" si="4">IF(Y7="",NA(),Y7)</f>
        <v>84.04</v>
      </c>
      <c r="Z6" s="22">
        <f t="shared" si="4"/>
        <v>94.23</v>
      </c>
      <c r="AA6" s="22">
        <f t="shared" si="4"/>
        <v>61.86</v>
      </c>
      <c r="AB6" s="22">
        <f t="shared" si="4"/>
        <v>70.62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1407.8</v>
      </c>
      <c r="BF6" s="22">
        <f t="shared" ref="BF6:BN6" si="7">IF(BF7="",NA(),BF7)</f>
        <v>1355</v>
      </c>
      <c r="BG6" s="22">
        <f t="shared" si="7"/>
        <v>1561.82</v>
      </c>
      <c r="BH6" s="22">
        <f t="shared" si="7"/>
        <v>1244.19</v>
      </c>
      <c r="BI6" s="22">
        <f t="shared" si="7"/>
        <v>1370.27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20.440000000000001</v>
      </c>
      <c r="BQ6" s="22">
        <f t="shared" ref="BQ6:BY6" si="8">IF(BQ7="",NA(),BQ7)</f>
        <v>16.260000000000002</v>
      </c>
      <c r="BR6" s="22">
        <f t="shared" si="8"/>
        <v>13.3</v>
      </c>
      <c r="BS6" s="22">
        <f t="shared" si="8"/>
        <v>19.440000000000001</v>
      </c>
      <c r="BT6" s="22">
        <f t="shared" si="8"/>
        <v>18.64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683.68</v>
      </c>
      <c r="CB6" s="22">
        <f t="shared" ref="CB6:CJ6" si="9">IF(CB7="",NA(),CB7)</f>
        <v>858.67</v>
      </c>
      <c r="CC6" s="22">
        <f t="shared" si="9"/>
        <v>862.96</v>
      </c>
      <c r="CD6" s="22">
        <f t="shared" si="9"/>
        <v>680.12</v>
      </c>
      <c r="CE6" s="22">
        <f t="shared" si="9"/>
        <v>614.54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23.89</v>
      </c>
      <c r="CM6" s="22">
        <f t="shared" ref="CM6:CU6" si="10">IF(CM7="",NA(),CM7)</f>
        <v>23.88</v>
      </c>
      <c r="CN6" s="22">
        <f t="shared" si="10"/>
        <v>24.84</v>
      </c>
      <c r="CO6" s="22">
        <f t="shared" si="10"/>
        <v>30.03</v>
      </c>
      <c r="CP6" s="22">
        <f t="shared" si="10"/>
        <v>31.58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92.2</v>
      </c>
      <c r="CX6" s="22">
        <f t="shared" ref="CX6:DF6" si="11">IF(CX7="",NA(),CX7)</f>
        <v>94.62</v>
      </c>
      <c r="CY6" s="22">
        <f t="shared" si="11"/>
        <v>91.33</v>
      </c>
      <c r="CZ6" s="22">
        <f t="shared" si="11"/>
        <v>93.55</v>
      </c>
      <c r="DA6" s="22">
        <f t="shared" si="11"/>
        <v>95.08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>
      <c r="A7" s="15"/>
      <c r="B7" s="24">
        <v>2022</v>
      </c>
      <c r="C7" s="24">
        <v>16683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2.4300000000000002</v>
      </c>
      <c r="Q7" s="25">
        <v>4510</v>
      </c>
      <c r="R7" s="25">
        <v>7234</v>
      </c>
      <c r="S7" s="25">
        <v>773.13</v>
      </c>
      <c r="T7" s="25">
        <v>9.36</v>
      </c>
      <c r="U7" s="25">
        <v>176</v>
      </c>
      <c r="V7" s="25">
        <v>19.600000000000001</v>
      </c>
      <c r="W7" s="25">
        <v>8.98</v>
      </c>
      <c r="X7" s="25">
        <v>76.38</v>
      </c>
      <c r="Y7" s="25">
        <v>84.04</v>
      </c>
      <c r="Z7" s="25">
        <v>94.23</v>
      </c>
      <c r="AA7" s="25">
        <v>61.86</v>
      </c>
      <c r="AB7" s="25">
        <v>70.62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1407.8</v>
      </c>
      <c r="BF7" s="25">
        <v>1355</v>
      </c>
      <c r="BG7" s="25">
        <v>1561.82</v>
      </c>
      <c r="BH7" s="25">
        <v>1244.19</v>
      </c>
      <c r="BI7" s="25">
        <v>1370.27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20.440000000000001</v>
      </c>
      <c r="BQ7" s="25">
        <v>16.260000000000002</v>
      </c>
      <c r="BR7" s="25">
        <v>13.3</v>
      </c>
      <c r="BS7" s="25">
        <v>19.440000000000001</v>
      </c>
      <c r="BT7" s="25">
        <v>18.64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683.68</v>
      </c>
      <c r="CB7" s="25">
        <v>858.67</v>
      </c>
      <c r="CC7" s="25">
        <v>862.96</v>
      </c>
      <c r="CD7" s="25">
        <v>680.12</v>
      </c>
      <c r="CE7" s="25">
        <v>614.54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23.89</v>
      </c>
      <c r="CM7" s="25">
        <v>23.88</v>
      </c>
      <c r="CN7" s="25">
        <v>24.84</v>
      </c>
      <c r="CO7" s="25">
        <v>30.03</v>
      </c>
      <c r="CP7" s="25">
        <v>31.58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92.2</v>
      </c>
      <c r="CX7" s="25">
        <v>94.62</v>
      </c>
      <c r="CY7" s="25">
        <v>91.33</v>
      </c>
      <c r="CZ7" s="25">
        <v>93.55</v>
      </c>
      <c r="DA7" s="25">
        <v>95.08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4">
      <c r="B13" t="s">
        <v>111</v>
      </c>
      <c r="C13" t="s">
        <v>112</v>
      </c>
      <c r="D13" t="s">
        <v>113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大坂　伊吹</cp:lastModifiedBy>
  <cp:lastPrinted>2024-03-04T08:26:22Z</cp:lastPrinted>
  <dcterms:created xsi:type="dcterms:W3CDTF">2023-12-05T01:04:37Z</dcterms:created>
  <dcterms:modified xsi:type="dcterms:W3CDTF">2024-03-04T08:26:52Z</dcterms:modified>
  <cp:category/>
</cp:coreProperties>
</file>