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k668fs\共有領域\A_部署フォルダ\水道部\　【上水・簡水・下水 共通】\　【経営比較分析表】\R4年度決算分　経営比較分析表(上水・簡水・下水)\【129〆依頼】公営企業に係る経営比較分析表（令和４年度決算）の分析等について\"/>
    </mc:Choice>
  </mc:AlternateContent>
  <workbookProtection workbookAlgorithmName="SHA-512" workbookHashValue="xXhO+qvqfu9fasejhbEvKtRRlBekUY79nNOTC4H8CFf9nPMZxaGIh3/npoCSAvLvN168C1+cuDdPobxBwBCPJw==" workbookSaltValue="QiYTivKQ7//eqOaCATCqkg==" workbookSpinCount="100000" lockStructure="1"/>
  <bookViews>
    <workbookView xWindow="132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<sst xmlns="http://schemas.openxmlformats.org/spreadsheetml/2006/main" count="236" uniqueCount="121">
  <si>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</si>
  <si>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</si>
  <si>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</si>
  <si>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</si>
  <si>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</si>
  <si>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</si>
  <si>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</si>
  <si>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</si>
  <si>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</si>
  <si>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</si>
  <si>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</si>
  <si>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</si>
  <si>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</si>
  <si>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</si>
  <si>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</si>
  <si>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</si>
  <si>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</si>
  <si>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</si>
  <si>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</si>
  <si>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</si>
  <si>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</si>
  <si>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</si>
  <si>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</si>
  <si>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</si>
  <si>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</si>
  <si>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</si>
  <si>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</si>
  <si>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</si>
  <si>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</si>
  <si>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</si>
  <si>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</si>
  <si>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</si>
  <si>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</si>
  <si>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</si>
  <si>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</si>
  <si>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</si>
  <si>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</si>
  <si>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</si>
  <si>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</si>
  <si>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</si>
  <si>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</si>
  <si>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</si>
  <si>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</si>
  <si>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</si>
  <si>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</si>
  <si>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</si>
  <si>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</si>
  <si>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</si>
  <si>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</si>
  <si>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</si>
  <si>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</si>
  <si>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</si>
  <si>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</si>
  <si>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</si>
  <si>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</si>
  <si>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</si>
  <si>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</si>
  <si>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</si>
  <si>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</si>
  <si>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</si>
  <si>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</si>
  <si>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</si>
  <si>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</si>
  <si>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</si>
  <si>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</si>
  <si>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</si>
  <si>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</si>
  <si>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</si>
  <si>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</si>
  <si>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</si>
  <si>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</si>
  <si>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</si>
  <si>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</si>
  <si>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</si>
  <si>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</si>
  <si>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</si>
  <si>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</si>
  <si>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</si>
  <si>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</si>
  <si>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</si>
  <si>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</si>
  <si>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</si>
  <si>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</si>
  <si>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</si>
  <si>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</si>
  <si>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</si>
  <si>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</si>
  <si>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</si>
  <si>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</si>
  <si>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</si>
  <si>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</si>
  <si>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</si>
  <si>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</si>
  <si>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</si>
  <si>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</si>
  <si>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</si>
  <si>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</si>
  <si>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</si>
  <si>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</si>
  <si>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白糠町</t>
  </si>
  <si>
    <t>法非適用</t>
  </si>
  <si>
    <t>下水道事業</t>
  </si>
  <si>
    <t>公共下水道</t>
  </si>
  <si>
    <t>Cd2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</si>
  <si>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</si>
  <si>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</si>
  <si>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</si>
  <si>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</si>
  <si>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</si>
  <si>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</si>
  <si>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</si>
  <si>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</si>
  <si>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</si>
  <si>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</si>
  <si>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</si>
  <si>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</si>
  <si>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</si>
  <si>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</si>
  <si>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収益的収支比率は、前年度とほぼ横ばいでしたが、単年度収支は依然赤字状態です。
　水洗化率は、毎年少しずつ増加しているものの、類似団体と比較しても低いままです。
　また、接続率が低いため、使用料で回収すべき経費は、使用料以外の収入で賄っている状態が続いています。</t>
    <rPh sb="16" eb="17">
      <t>ヨコ</t>
    </rPh>
    <phoneticPr fontId="4"/>
  </si>
  <si>
    <t>　管渠については、平成７年度以降に建設が開始され２７年が経過しますが、現在のところ改築の必要性は低いと思われます。
　なお、処理場等機械設備の更新については、整備計画に基づき、令和２年度より随時取り進められています。</t>
    <phoneticPr fontId="4"/>
  </si>
  <si>
    <t>　一般会計からの繰入金に頼った経営をしている状況ですが、令和２年度に改定した経営戦略を基軸に、今後の経営について検討していきます。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</si>
</sst>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3-400B-B3D0-2FDE9B981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0.12</c:v>
                </c:pt>
                <c:pt idx="1">
                  <c:v>0.1</c:v>
                </c:pt>
                <c:pt idx="2">
                  <c:v>0.32</c:v>
                </c:pt>
                <c:pt idx="3">
                  <c:v>0.1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3-400B-B3D0-2FDE9B981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34.75</c:v>
                </c:pt>
                <c:pt idx="1">
                  <c:v>36.24</c:v>
                </c:pt>
                <c:pt idx="2">
                  <c:v>34.92</c:v>
                </c:pt>
                <c:pt idx="3">
                  <c:v>39.93</c:v>
                </c:pt>
                <c:pt idx="4">
                  <c:v>38.950000000000003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3-48C9-81CD-561D3E3F3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49.68</c:v>
                </c:pt>
                <c:pt idx="1">
                  <c:v>49.27</c:v>
                </c:pt>
                <c:pt idx="2">
                  <c:v>49.47</c:v>
                </c:pt>
                <c:pt idx="3">
                  <c:v>48.19</c:v>
                </c:pt>
                <c:pt idx="4">
                  <c:v>47.32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3-48C9-81CD-561D3E3F3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66.209999999999994</c:v>
                </c:pt>
                <c:pt idx="1">
                  <c:v>68.11</c:v>
                </c:pt>
                <c:pt idx="2">
                  <c:v>69.23</c:v>
                </c:pt>
                <c:pt idx="3">
                  <c:v>70.16</c:v>
                </c:pt>
                <c:pt idx="4">
                  <c:v>71.42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4-4F9F-89A0-7FC219EB8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83.35</c:v>
                </c:pt>
                <c:pt idx="1">
                  <c:v>83.16</c:v>
                </c:pt>
                <c:pt idx="2">
                  <c:v>82.06</c:v>
                </c:pt>
                <c:pt idx="3">
                  <c:v>82.26</c:v>
                </c:pt>
                <c:pt idx="4">
                  <c:v>81.33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4-4F9F-89A0-7FC219EB8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21.84</c:v>
                </c:pt>
                <c:pt idx="1">
                  <c:v>21.92</c:v>
                </c:pt>
                <c:pt idx="2">
                  <c:v>22.6</c:v>
                </c:pt>
                <c:pt idx="3">
                  <c:v>22.82</c:v>
                </c:pt>
                <c:pt idx="4">
                  <c:v>22.81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C-4352-8AB4-C15EE8F47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C-4352-8AB4-C15EE8F47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9-43B4-BEF5-BC4618F36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9-43B4-BEF5-BC4618F36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5-47D1-927F-44E5F4CB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5-47D1-927F-44E5F4CB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C-46CE-8D7E-D53CDE03D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C-46CE-8D7E-D53CDE03D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E-43D3-AD37-6F45D31E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E-43D3-AD37-6F45D31E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239.5</c:v>
                </c:pt>
                <c:pt idx="1">
                  <c:v>200.76</c:v>
                </c:pt>
                <c:pt idx="2">
                  <c:v>2232.41</c:v>
                </c:pt>
                <c:pt idx="3">
                  <c:v>1666.25</c:v>
                </c:pt>
                <c:pt idx="4">
                  <c:v>1963.77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D-4520-AB1B-762FD4701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1048.23</c:v>
                </c:pt>
                <c:pt idx="1">
                  <c:v>1130.42</c:v>
                </c:pt>
                <c:pt idx="2">
                  <c:v>1245.0999999999999</c:v>
                </c:pt>
                <c:pt idx="3">
                  <c:v>1108.8</c:v>
                </c:pt>
                <c:pt idx="4">
                  <c:v>1194.56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D-4520-AB1B-762FD4701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18.47</c:v>
                </c:pt>
                <c:pt idx="1">
                  <c:v>18.61</c:v>
                </c:pt>
                <c:pt idx="2">
                  <c:v>14.21</c:v>
                </c:pt>
                <c:pt idx="3">
                  <c:v>19.239999999999998</c:v>
                </c:pt>
                <c:pt idx="4">
                  <c:v>15.64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3-4152-A9D4-A4B94D26A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78.92</c:v>
                </c:pt>
                <c:pt idx="1">
                  <c:v>74.17</c:v>
                </c:pt>
                <c:pt idx="2">
                  <c:v>79.77</c:v>
                </c:pt>
                <c:pt idx="3">
                  <c:v>79.63</c:v>
                </c:pt>
                <c:pt idx="4">
                  <c:v>76.78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3-4152-A9D4-A4B94D26A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1101.07</c:v>
                </c:pt>
                <c:pt idx="1">
                  <c:v>1104.1199999999999</c:v>
                </c:pt>
                <c:pt idx="2">
                  <c:v>1126.1099999999999</c:v>
                </c:pt>
                <c:pt idx="3">
                  <c:v>1084.9000000000001</c:v>
                </c:pt>
                <c:pt idx="4">
                  <c:v>1059.55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7-4CE2-B52D-2738279A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220.31</c:v>
                </c:pt>
                <c:pt idx="1">
                  <c:v>230.95</c:v>
                </c:pt>
                <c:pt idx="2">
                  <c:v>214.56</c:v>
                </c:pt>
                <c:pt idx="3">
                  <c:v>213.66</c:v>
                </c:pt>
                <c:pt idx="4">
                  <c:v>224.31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7-4CE2-B52D-2738279A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A43" zoomScale="85" zoomScaleNormal="85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北海道　白糠町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公共下水道</v>
      </c>
      <c r="Q8" s="66"/>
      <c r="R8" s="66"/>
      <c r="S8" s="66"/>
      <c r="T8" s="66"/>
      <c r="U8" s="66"/>
      <c r="V8" s="66"/>
      <c r="W8" s="66" t="str">
        <f>データ!L6</f>
        <v>Cd2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7234</v>
      </c>
      <c r="AM8" s="55"/>
      <c r="AN8" s="55"/>
      <c r="AO8" s="55"/>
      <c r="AP8" s="55"/>
      <c r="AQ8" s="55"/>
      <c r="AR8" s="55"/>
      <c r="AS8" s="55"/>
      <c r="AT8" s="54">
        <f>データ!T6</f>
        <v>773.13</v>
      </c>
      <c r="AU8" s="54"/>
      <c r="AV8" s="54"/>
      <c r="AW8" s="54"/>
      <c r="AX8" s="54"/>
      <c r="AY8" s="54"/>
      <c r="AZ8" s="54"/>
      <c r="BA8" s="54"/>
      <c r="BB8" s="54">
        <f>データ!U6</f>
        <v>9.36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74.2</v>
      </c>
      <c r="Q10" s="54"/>
      <c r="R10" s="54"/>
      <c r="S10" s="54"/>
      <c r="T10" s="54"/>
      <c r="U10" s="54"/>
      <c r="V10" s="54"/>
      <c r="W10" s="54">
        <f>データ!Q6</f>
        <v>74.42</v>
      </c>
      <c r="X10" s="54"/>
      <c r="Y10" s="54"/>
      <c r="Z10" s="54"/>
      <c r="AA10" s="54"/>
      <c r="AB10" s="54"/>
      <c r="AC10" s="54"/>
      <c r="AD10" s="55">
        <f>データ!R6</f>
        <v>4070</v>
      </c>
      <c r="AE10" s="55"/>
      <c r="AF10" s="55"/>
      <c r="AG10" s="55"/>
      <c r="AH10" s="55"/>
      <c r="AI10" s="55"/>
      <c r="AJ10" s="55"/>
      <c r="AK10" s="2"/>
      <c r="AL10" s="55">
        <f>データ!V6</f>
        <v>5367</v>
      </c>
      <c r="AM10" s="55"/>
      <c r="AN10" s="55"/>
      <c r="AO10" s="55"/>
      <c r="AP10" s="55"/>
      <c r="AQ10" s="55"/>
      <c r="AR10" s="55"/>
      <c r="AS10" s="55"/>
      <c r="AT10" s="54">
        <f>データ!W6</f>
        <v>2.68</v>
      </c>
      <c r="AU10" s="54"/>
      <c r="AV10" s="54"/>
      <c r="AW10" s="54"/>
      <c r="AX10" s="54"/>
      <c r="AY10" s="54"/>
      <c r="AZ10" s="54"/>
      <c r="BA10" s="54"/>
      <c r="BB10" s="54">
        <f>データ!X6</f>
        <v>2002.61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118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119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120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【652.82】</v>
      </c>
      <c r="I86" s="12" t="str">
        <f>データ!CA6</f>
        <v>【97.61】</v>
      </c>
      <c r="J86" s="12" t="str">
        <f>データ!CL6</f>
        <v>【138.29】</v>
      </c>
      <c r="K86" s="12" t="str">
        <f>データ!CW6</f>
        <v>【59.10】</v>
      </c>
      <c r="L86" s="12" t="str">
        <f>データ!DH6</f>
        <v>【95.82】</v>
      </c>
      <c r="M86" s="12" t="s">
        <v>45</v>
      </c>
      <c r="N86" s="12" t="s">
        <v>44</v>
      </c>
      <c r="O86" s="12" t="str">
        <f>データ!EO6</f>
        <v>【0.23】</v>
      </c>
    </row>
  </sheetData>
  <sheetProtection algorithmName="SHA-512" hashValue="atLVh3wcwJ2DdPNBr9MH1QmLXNqITyd8hsFR85DdDJNlzaUpvWtPxrzqS3eCo0rJh6p7vYHDHKbjdANIkq/DmA==" saltValue="DI9EJ1ez32OqVCvgcCI8i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3" t="s">
        <v>55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56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57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59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60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61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62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63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64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65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66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67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68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69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2022</v>
      </c>
      <c r="C6" s="19">
        <f t="shared" ref="C6:X6" si="3">C7</f>
        <v>16683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北海道　白糠町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74.2</v>
      </c>
      <c r="Q6" s="20">
        <f t="shared" si="3"/>
        <v>74.42</v>
      </c>
      <c r="R6" s="20">
        <f t="shared" si="3"/>
        <v>4070</v>
      </c>
      <c r="S6" s="20">
        <f t="shared" si="3"/>
        <v>7234</v>
      </c>
      <c r="T6" s="20">
        <f t="shared" si="3"/>
        <v>773.13</v>
      </c>
      <c r="U6" s="20">
        <f t="shared" si="3"/>
        <v>9.36</v>
      </c>
      <c r="V6" s="20">
        <f t="shared" si="3"/>
        <v>5367</v>
      </c>
      <c r="W6" s="20">
        <f t="shared" si="3"/>
        <v>2.68</v>
      </c>
      <c r="X6" s="20">
        <f t="shared" si="3"/>
        <v>2002.61</v>
      </c>
      <c r="Y6" s="21">
        <f>IF(Y7="",NA(),Y7)</f>
        <v>21.84</v>
      </c>
      <c r="Z6" s="21">
        <f t="shared" ref="Z6:AH6" si="4">IF(Z7="",NA(),Z7)</f>
        <v>21.92</v>
      </c>
      <c r="AA6" s="21">
        <f t="shared" si="4"/>
        <v>22.6</v>
      </c>
      <c r="AB6" s="21">
        <f t="shared" si="4"/>
        <v>22.82</v>
      </c>
      <c r="AC6" s="21">
        <f t="shared" si="4"/>
        <v>22.81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239.5</v>
      </c>
      <c r="BG6" s="21">
        <f t="shared" ref="BG6:BO6" si="7">IF(BG7="",NA(),BG7)</f>
        <v>200.76</v>
      </c>
      <c r="BH6" s="21">
        <f t="shared" si="7"/>
        <v>2232.41</v>
      </c>
      <c r="BI6" s="21">
        <f t="shared" si="7"/>
        <v>1666.25</v>
      </c>
      <c r="BJ6" s="21">
        <f t="shared" si="7"/>
        <v>1963.77</v>
      </c>
      <c r="BK6" s="21">
        <f t="shared" si="7"/>
        <v>1048.23</v>
      </c>
      <c r="BL6" s="21">
        <f t="shared" si="7"/>
        <v>1130.42</v>
      </c>
      <c r="BM6" s="21">
        <f t="shared" si="7"/>
        <v>1245.0999999999999</v>
      </c>
      <c r="BN6" s="21">
        <f t="shared" si="7"/>
        <v>1108.8</v>
      </c>
      <c r="BO6" s="21">
        <f t="shared" si="7"/>
        <v>1194.56</v>
      </c>
      <c r="BP6" s="20" t="str">
        <f>IF(BP7="","",IF(BP7="-","【-】","【"&amp;SUBSTITUTE(TEXT(BP7,"#,##0.00"),"-","△")&amp;"】"))</f>
        <v>【652.82】</v>
      </c>
      <c r="BQ6" s="21">
        <f>IF(BQ7="",NA(),BQ7)</f>
        <v>18.47</v>
      </c>
      <c r="BR6" s="21">
        <f t="shared" ref="BR6:BZ6" si="8">IF(BR7="",NA(),BR7)</f>
        <v>18.61</v>
      </c>
      <c r="BS6" s="21">
        <f t="shared" si="8"/>
        <v>14.21</v>
      </c>
      <c r="BT6" s="21">
        <f t="shared" si="8"/>
        <v>19.239999999999998</v>
      </c>
      <c r="BU6" s="21">
        <f t="shared" si="8"/>
        <v>15.64</v>
      </c>
      <c r="BV6" s="21">
        <f t="shared" si="8"/>
        <v>78.92</v>
      </c>
      <c r="BW6" s="21">
        <f t="shared" si="8"/>
        <v>74.17</v>
      </c>
      <c r="BX6" s="21">
        <f t="shared" si="8"/>
        <v>79.77</v>
      </c>
      <c r="BY6" s="21">
        <f t="shared" si="8"/>
        <v>79.63</v>
      </c>
      <c r="BZ6" s="21">
        <f t="shared" si="8"/>
        <v>76.78</v>
      </c>
      <c r="CA6" s="20" t="str">
        <f>IF(CA7="","",IF(CA7="-","【-】","【"&amp;SUBSTITUTE(TEXT(CA7,"#,##0.00"),"-","△")&amp;"】"))</f>
        <v>【97.61】</v>
      </c>
      <c r="CB6" s="21">
        <f>IF(CB7="",NA(),CB7)</f>
        <v>1101.07</v>
      </c>
      <c r="CC6" s="21">
        <f t="shared" ref="CC6:CK6" si="9">IF(CC7="",NA(),CC7)</f>
        <v>1104.1199999999999</v>
      </c>
      <c r="CD6" s="21">
        <f t="shared" si="9"/>
        <v>1126.1099999999999</v>
      </c>
      <c r="CE6" s="21">
        <f t="shared" si="9"/>
        <v>1084.9000000000001</v>
      </c>
      <c r="CF6" s="21">
        <f t="shared" si="9"/>
        <v>1059.55</v>
      </c>
      <c r="CG6" s="21">
        <f t="shared" si="9"/>
        <v>220.31</v>
      </c>
      <c r="CH6" s="21">
        <f t="shared" si="9"/>
        <v>230.95</v>
      </c>
      <c r="CI6" s="21">
        <f t="shared" si="9"/>
        <v>214.56</v>
      </c>
      <c r="CJ6" s="21">
        <f t="shared" si="9"/>
        <v>213.66</v>
      </c>
      <c r="CK6" s="21">
        <f t="shared" si="9"/>
        <v>224.31</v>
      </c>
      <c r="CL6" s="20" t="str">
        <f>IF(CL7="","",IF(CL7="-","【-】","【"&amp;SUBSTITUTE(TEXT(CL7,"#,##0.00"),"-","△")&amp;"】"))</f>
        <v>【138.29】</v>
      </c>
      <c r="CM6" s="21">
        <f>IF(CM7="",NA(),CM7)</f>
        <v>34.75</v>
      </c>
      <c r="CN6" s="21">
        <f t="shared" ref="CN6:CV6" si="10">IF(CN7="",NA(),CN7)</f>
        <v>36.24</v>
      </c>
      <c r="CO6" s="21">
        <f t="shared" si="10"/>
        <v>34.92</v>
      </c>
      <c r="CP6" s="21">
        <f t="shared" si="10"/>
        <v>39.93</v>
      </c>
      <c r="CQ6" s="21">
        <f t="shared" si="10"/>
        <v>38.950000000000003</v>
      </c>
      <c r="CR6" s="21">
        <f t="shared" si="10"/>
        <v>49.68</v>
      </c>
      <c r="CS6" s="21">
        <f t="shared" si="10"/>
        <v>49.27</v>
      </c>
      <c r="CT6" s="21">
        <f t="shared" si="10"/>
        <v>49.47</v>
      </c>
      <c r="CU6" s="21">
        <f t="shared" si="10"/>
        <v>48.19</v>
      </c>
      <c r="CV6" s="21">
        <f t="shared" si="10"/>
        <v>47.32</v>
      </c>
      <c r="CW6" s="20" t="str">
        <f>IF(CW7="","",IF(CW7="-","【-】","【"&amp;SUBSTITUTE(TEXT(CW7,"#,##0.00"),"-","△")&amp;"】"))</f>
        <v>【59.10】</v>
      </c>
      <c r="CX6" s="21">
        <f>IF(CX7="",NA(),CX7)</f>
        <v>66.209999999999994</v>
      </c>
      <c r="CY6" s="21">
        <f t="shared" ref="CY6:DG6" si="11">IF(CY7="",NA(),CY7)</f>
        <v>68.11</v>
      </c>
      <c r="CZ6" s="21">
        <f t="shared" si="11"/>
        <v>69.23</v>
      </c>
      <c r="DA6" s="21">
        <f t="shared" si="11"/>
        <v>70.16</v>
      </c>
      <c r="DB6" s="21">
        <f t="shared" si="11"/>
        <v>71.42</v>
      </c>
      <c r="DC6" s="21">
        <f t="shared" si="11"/>
        <v>83.35</v>
      </c>
      <c r="DD6" s="21">
        <f t="shared" si="11"/>
        <v>83.16</v>
      </c>
      <c r="DE6" s="21">
        <f t="shared" si="11"/>
        <v>82.06</v>
      </c>
      <c r="DF6" s="21">
        <f t="shared" si="11"/>
        <v>82.26</v>
      </c>
      <c r="DG6" s="21">
        <f t="shared" si="11"/>
        <v>81.33</v>
      </c>
      <c r="DH6" s="20" t="str">
        <f>IF(DH7="","",IF(DH7="-","【-】","【"&amp;SUBSTITUTE(TEXT(DH7,"#,##0.00"),"-","△")&amp;"】"))</f>
        <v>【95.82】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0.12</v>
      </c>
      <c r="EK6" s="21">
        <f t="shared" si="14"/>
        <v>0.1</v>
      </c>
      <c r="EL6" s="21">
        <f t="shared" si="14"/>
        <v>0.32</v>
      </c>
      <c r="EM6" s="21">
        <f t="shared" si="14"/>
        <v>0.1</v>
      </c>
      <c r="EN6" s="21">
        <f t="shared" si="14"/>
        <v>0.09</v>
      </c>
      <c r="EO6" s="20" t="str">
        <f>IF(EO7="","",IF(EO7="-","【-】","【"&amp;SUBSTITUTE(TEXT(EO7,"#,##0.00"),"-","△")&amp;"】"))</f>
        <v>【0.23】</v>
      </c>
    </row>
    <row r="7" spans="1:145" s="22" customFormat="1" x14ac:dyDescent="0.15">
      <c r="A7" s="14"/>
      <c r="B7" s="23">
        <v>2022</v>
      </c>
      <c r="C7" s="23">
        <v>16683</v>
      </c>
      <c r="D7" s="23">
        <v>47</v>
      </c>
      <c r="E7" s="23">
        <v>17</v>
      </c>
      <c r="F7" s="23">
        <v>1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74.2</v>
      </c>
      <c r="Q7" s="24">
        <v>74.42</v>
      </c>
      <c r="R7" s="24">
        <v>4070</v>
      </c>
      <c r="S7" s="24">
        <v>7234</v>
      </c>
      <c r="T7" s="24">
        <v>773.13</v>
      </c>
      <c r="U7" s="24">
        <v>9.36</v>
      </c>
      <c r="V7" s="24">
        <v>5367</v>
      </c>
      <c r="W7" s="24">
        <v>2.68</v>
      </c>
      <c r="X7" s="24">
        <v>2002.61</v>
      </c>
      <c r="Y7" s="24">
        <v>21.84</v>
      </c>
      <c r="Z7" s="24">
        <v>21.92</v>
      </c>
      <c r="AA7" s="24">
        <v>22.6</v>
      </c>
      <c r="AB7" s="24">
        <v>22.82</v>
      </c>
      <c r="AC7" s="24">
        <v>22.81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239.5</v>
      </c>
      <c r="BG7" s="24">
        <v>200.76</v>
      </c>
      <c r="BH7" s="24">
        <v>2232.41</v>
      </c>
      <c r="BI7" s="24">
        <v>1666.25</v>
      </c>
      <c r="BJ7" s="24">
        <v>1963.77</v>
      </c>
      <c r="BK7" s="24">
        <v>1048.23</v>
      </c>
      <c r="BL7" s="24">
        <v>1130.42</v>
      </c>
      <c r="BM7" s="24">
        <v>1245.0999999999999</v>
      </c>
      <c r="BN7" s="24">
        <v>1108.8</v>
      </c>
      <c r="BO7" s="24">
        <v>1194.56</v>
      </c>
      <c r="BP7" s="24">
        <v>652.82000000000005</v>
      </c>
      <c r="BQ7" s="24">
        <v>18.47</v>
      </c>
      <c r="BR7" s="24">
        <v>18.61</v>
      </c>
      <c r="BS7" s="24">
        <v>14.21</v>
      </c>
      <c r="BT7" s="24">
        <v>19.239999999999998</v>
      </c>
      <c r="BU7" s="24">
        <v>15.64</v>
      </c>
      <c r="BV7" s="24">
        <v>78.92</v>
      </c>
      <c r="BW7" s="24">
        <v>74.17</v>
      </c>
      <c r="BX7" s="24">
        <v>79.77</v>
      </c>
      <c r="BY7" s="24">
        <v>79.63</v>
      </c>
      <c r="BZ7" s="24">
        <v>76.78</v>
      </c>
      <c r="CA7" s="24">
        <v>97.61</v>
      </c>
      <c r="CB7" s="24">
        <v>1101.07</v>
      </c>
      <c r="CC7" s="24">
        <v>1104.1199999999999</v>
      </c>
      <c r="CD7" s="24">
        <v>1126.1099999999999</v>
      </c>
      <c r="CE7" s="24">
        <v>1084.9000000000001</v>
      </c>
      <c r="CF7" s="24">
        <v>1059.55</v>
      </c>
      <c r="CG7" s="24">
        <v>220.31</v>
      </c>
      <c r="CH7" s="24">
        <v>230.95</v>
      </c>
      <c r="CI7" s="24">
        <v>214.56</v>
      </c>
      <c r="CJ7" s="24">
        <v>213.66</v>
      </c>
      <c r="CK7" s="24">
        <v>224.31</v>
      </c>
      <c r="CL7" s="24">
        <v>138.29</v>
      </c>
      <c r="CM7" s="24">
        <v>34.75</v>
      </c>
      <c r="CN7" s="24">
        <v>36.24</v>
      </c>
      <c r="CO7" s="24">
        <v>34.92</v>
      </c>
      <c r="CP7" s="24">
        <v>39.93</v>
      </c>
      <c r="CQ7" s="24">
        <v>38.950000000000003</v>
      </c>
      <c r="CR7" s="24">
        <v>49.68</v>
      </c>
      <c r="CS7" s="24">
        <v>49.27</v>
      </c>
      <c r="CT7" s="24">
        <v>49.47</v>
      </c>
      <c r="CU7" s="24">
        <v>48.19</v>
      </c>
      <c r="CV7" s="24">
        <v>47.32</v>
      </c>
      <c r="CW7" s="24">
        <v>59.1</v>
      </c>
      <c r="CX7" s="24">
        <v>66.209999999999994</v>
      </c>
      <c r="CY7" s="24">
        <v>68.11</v>
      </c>
      <c r="CZ7" s="24">
        <v>69.23</v>
      </c>
      <c r="DA7" s="24">
        <v>70.16</v>
      </c>
      <c r="DB7" s="24">
        <v>71.42</v>
      </c>
      <c r="DC7" s="24">
        <v>83.35</v>
      </c>
      <c r="DD7" s="24">
        <v>83.16</v>
      </c>
      <c r="DE7" s="24">
        <v>82.06</v>
      </c>
      <c r="DF7" s="24">
        <v>82.26</v>
      </c>
      <c r="DG7" s="24">
        <v>81.33</v>
      </c>
      <c r="DH7" s="24">
        <v>95.82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0.12</v>
      </c>
      <c r="EK7" s="24">
        <v>0.1</v>
      </c>
      <c r="EL7" s="24">
        <v>0.32</v>
      </c>
      <c r="EM7" s="24">
        <v>0.1</v>
      </c>
      <c r="EN7" s="24">
        <v>0.09</v>
      </c>
      <c r="EO7" s="24">
        <v>0.23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116</v>
      </c>
      <c r="E13" t="s">
        <v>115</v>
      </c>
      <c r="F13" t="s">
        <v>115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及川 拓</cp:lastModifiedBy>
  <cp:lastPrinted>2024-01-27T06:34:11Z</cp:lastPrinted>
  <dcterms:created xsi:type="dcterms:W3CDTF">2023-12-12T02:46:00Z</dcterms:created>
  <dcterms:modified xsi:type="dcterms:W3CDTF">2024-01-27T06:37:51Z</dcterms:modified>
  <cp:category/>
</cp:coreProperties>
</file>