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k668fs\共有領域\A_部署フォルダ\水道部\　【上水・簡水・下水 共通】\　【経営比較分析表】\R3年度決算分　経営比較分析表(上水・簡水・下水)\【R5.1.20〆】公営企業に係る経営比較分析表(上・簡・下)\"/>
    </mc:Choice>
  </mc:AlternateContent>
  <workbookProtection workbookAlgorithmName="SHA-512" workbookHashValue="zu5hF3SjHSqq+oFcjEwlhEy8wbOrSVK5cJ6GJ+BDPZlJSo5MvKd3e0Duo9L+YHawfR7YU7ZsIF4XGvzQDjZMBw==" workbookSaltValue="rrVf0jt0rRcP0gW8nmSu4Q==" workbookSpinCount="100000" lockStructure="1"/>
  <bookViews>
    <workbookView xWindow="0" yWindow="0" windowWidth="15360" windowHeight="763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<sst xmlns="http://schemas.openxmlformats.org/spreadsheetml/2006/main" count="233" uniqueCount="118">
  <si>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</si>
  <si>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</si>
  <si>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</si>
  <si>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</si>
  <si>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</si>
  <si>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</si>
  <si>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</si>
  <si>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</si>
  <si>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</si>
  <si>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</si>
  <si>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</si>
  <si>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</si>
  <si>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</si>
  <si>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</si>
  <si>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</si>
  <si>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</si>
  <si>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</si>
  <si>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</si>
  <si>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</si>
  <si>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</si>
  <si>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</si>
  <si>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</si>
  <si>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</si>
  <si>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</si>
  <si>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</si>
  <si>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</si>
  <si>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</si>
  <si>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</si>
  <si>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</si>
  <si>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</si>
  <si>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</si>
  <si>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</si>
  <si>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</si>
  <si>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</si>
  <si>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</si>
  <si>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</si>
  <si>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</si>
  <si>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</si>
  <si>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</si>
  <si>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</si>
  <si>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</si>
  <si>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</si>
  <si>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</si>
  <si>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</si>
  <si>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</si>
  <si>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</si>
  <si>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</si>
  <si>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</si>
  <si>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</si>
  <si>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</si>
  <si>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</si>
  <si>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</si>
  <si>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</si>
  <si>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</si>
  <si>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</si>
  <si>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</si>
  <si>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</si>
  <si>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</si>
  <si>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</si>
  <si>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</si>
  <si>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</si>
  <si>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</si>
  <si>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</si>
  <si>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</si>
  <si>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</si>
  <si>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</si>
  <si>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</si>
  <si>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</si>
  <si>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</si>
  <si>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</si>
  <si>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</si>
  <si>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</si>
  <si>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</si>
  <si>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</si>
  <si>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</si>
  <si>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</si>
  <si>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</si>
  <si>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</si>
  <si>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</si>
  <si>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</si>
  <si>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</si>
  <si>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</si>
  <si>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</si>
  <si>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</si>
  <si>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</si>
  <si>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</si>
  <si>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</si>
  <si>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</si>
  <si>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</si>
  <si>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</si>
  <si>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</si>
  <si>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</si>
  <si>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</si>
  <si>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</si>
  <si>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</si>
  <si>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</si>
  <si>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白糠町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</si>
  <si>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</si>
  <si>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</si>
  <si>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</si>
  <si>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</si>
  <si>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</si>
  <si>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</si>
  <si>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</si>
  <si>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</si>
  <si>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</si>
  <si>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</si>
  <si>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</si>
  <si>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</si>
  <si>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</si>
  <si>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</si>
  <si>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</si>
  <si>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</si>
  <si>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</si>
  <si>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</si>
  <si>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使用料収入では経営を賄えないことから、一般会計からの繰入により収支の均衡を図っています。
　有収率については、類似団体平均値、全国平均値を大きく上回っており、施設の稼働状況は良好と判断します。
　給水戸数が少ないため、施設利用率は平均値の半分ほどとなっていますが、配水量自体に大きな影響はないものと思われます。</t>
    <rPh sb="1" eb="4">
      <t>シヨウリョウ</t>
    </rPh>
    <rPh sb="4" eb="6">
      <t>シュウニュウ</t>
    </rPh>
    <rPh sb="8" eb="10">
      <t>ケイエイ</t>
    </rPh>
    <rPh sb="11" eb="12">
      <t>マカナ</t>
    </rPh>
    <rPh sb="20" eb="22">
      <t>イッパン</t>
    </rPh>
    <rPh sb="22" eb="24">
      <t>カイケイ</t>
    </rPh>
    <rPh sb="27" eb="29">
      <t>クリイレ</t>
    </rPh>
    <rPh sb="32" eb="34">
      <t>シュウシ</t>
    </rPh>
    <rPh sb="35" eb="37">
      <t>キンコウ</t>
    </rPh>
    <rPh sb="38" eb="39">
      <t>ハカ</t>
    </rPh>
    <rPh sb="47" eb="50">
      <t>ユウシュウリツ</t>
    </rPh>
    <rPh sb="56" eb="58">
      <t>ルイジ</t>
    </rPh>
    <rPh sb="58" eb="60">
      <t>ダンタイ</t>
    </rPh>
    <rPh sb="60" eb="63">
      <t>ヘイキンチ</t>
    </rPh>
    <rPh sb="64" eb="66">
      <t>ゼンコク</t>
    </rPh>
    <rPh sb="66" eb="69">
      <t>ヘイキンチ</t>
    </rPh>
    <rPh sb="70" eb="71">
      <t>オオ</t>
    </rPh>
    <rPh sb="73" eb="75">
      <t>ウワマワ</t>
    </rPh>
    <rPh sb="80" eb="82">
      <t>シセツ</t>
    </rPh>
    <rPh sb="83" eb="85">
      <t>カドウ</t>
    </rPh>
    <rPh sb="85" eb="87">
      <t>ジョウキョウ</t>
    </rPh>
    <rPh sb="88" eb="90">
      <t>リョウコウ</t>
    </rPh>
    <rPh sb="91" eb="93">
      <t>ハンダン</t>
    </rPh>
    <rPh sb="99" eb="101">
      <t>キュウスイ</t>
    </rPh>
    <rPh sb="101" eb="103">
      <t>コスウ</t>
    </rPh>
    <rPh sb="104" eb="105">
      <t>スク</t>
    </rPh>
    <rPh sb="110" eb="112">
      <t>シセツ</t>
    </rPh>
    <rPh sb="112" eb="114">
      <t>リヨウ</t>
    </rPh>
    <rPh sb="114" eb="115">
      <t>リツ</t>
    </rPh>
    <rPh sb="116" eb="119">
      <t>ヘイキンチ</t>
    </rPh>
    <rPh sb="120" eb="122">
      <t>ハンブン</t>
    </rPh>
    <rPh sb="133" eb="135">
      <t>ハイスイ</t>
    </rPh>
    <rPh sb="135" eb="136">
      <t>リョウ</t>
    </rPh>
    <rPh sb="136" eb="138">
      <t>ジタイ</t>
    </rPh>
    <rPh sb="139" eb="140">
      <t>オオ</t>
    </rPh>
    <rPh sb="142" eb="144">
      <t>エイキョウ</t>
    </rPh>
    <rPh sb="150" eb="151">
      <t>オモ</t>
    </rPh>
    <phoneticPr fontId="4"/>
  </si>
  <si>
    <t>　供用開始から２４年経過することから、主に施設整備について計画的に更新していく予定です。</t>
    <rPh sb="1" eb="3">
      <t>キョウヨウ</t>
    </rPh>
    <rPh sb="3" eb="5">
      <t>カイシ</t>
    </rPh>
    <rPh sb="9" eb="10">
      <t>ネン</t>
    </rPh>
    <rPh sb="10" eb="12">
      <t>ケイカ</t>
    </rPh>
    <rPh sb="19" eb="20">
      <t>オモ</t>
    </rPh>
    <rPh sb="21" eb="23">
      <t>シセツ</t>
    </rPh>
    <rPh sb="23" eb="25">
      <t>セイビ</t>
    </rPh>
    <rPh sb="29" eb="32">
      <t>ケイカクテキ</t>
    </rPh>
    <rPh sb="33" eb="35">
      <t>コウシン</t>
    </rPh>
    <rPh sb="39" eb="41">
      <t>ヨテイ</t>
    </rPh>
    <phoneticPr fontId="4"/>
  </si>
  <si>
    <t>　一般会計からの繰入に頼らざるを得ない経営状況であることから、今後も財政当局との十分な協議の下で設備更新を取り進め、水の安定供給の維持を図ることとします。</t>
    <rPh sb="1" eb="3">
      <t>イッパン</t>
    </rPh>
    <rPh sb="3" eb="5">
      <t>カイケイ</t>
    </rPh>
    <rPh sb="8" eb="10">
      <t>クリイレ</t>
    </rPh>
    <rPh sb="11" eb="12">
      <t>タヨ</t>
    </rPh>
    <rPh sb="16" eb="17">
      <t>エ</t>
    </rPh>
    <rPh sb="19" eb="21">
      <t>ケイエイ</t>
    </rPh>
    <rPh sb="21" eb="23">
      <t>ジョウキョウ</t>
    </rPh>
    <rPh sb="31" eb="33">
      <t>コンゴ</t>
    </rPh>
    <rPh sb="34" eb="36">
      <t>ザイセイ</t>
    </rPh>
    <rPh sb="36" eb="38">
      <t>トウキョク</t>
    </rPh>
    <rPh sb="40" eb="42">
      <t>ジュウブン</t>
    </rPh>
    <rPh sb="43" eb="45">
      <t>キョウギ</t>
    </rPh>
    <rPh sb="46" eb="47">
      <t>モト</t>
    </rPh>
    <rPh sb="48" eb="50">
      <t>セツビ</t>
    </rPh>
    <rPh sb="50" eb="52">
      <t>コウシン</t>
    </rPh>
    <rPh sb="53" eb="54">
      <t>ト</t>
    </rPh>
    <rPh sb="55" eb="56">
      <t>スス</t>
    </rPh>
    <rPh sb="58" eb="59">
      <t>ミズ</t>
    </rPh>
    <rPh sb="60" eb="62">
      <t>アンテイ</t>
    </rPh>
    <rPh sb="62" eb="64">
      <t>キョウキュウ</t>
    </rPh>
    <rPh sb="65" eb="67">
      <t>イジ</t>
    </rPh>
    <rPh sb="68" eb="69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</si>
</sst>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1-41FB-B34D-0141BA3FF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0.62</c:v>
                </c:pt>
                <c:pt idx="2">
                  <c:v>0.39</c:v>
                </c:pt>
                <c:pt idx="3">
                  <c:v>0.61</c:v>
                </c:pt>
                <c:pt idx="4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1-41FB-B34D-0141BA3FF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25</c:v>
                </c:pt>
                <c:pt idx="1">
                  <c:v>23.89</c:v>
                </c:pt>
                <c:pt idx="2">
                  <c:v>23.88</c:v>
                </c:pt>
                <c:pt idx="3">
                  <c:v>24.84</c:v>
                </c:pt>
                <c:pt idx="4">
                  <c:v>30.03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6-4EFF-A6E6-41A92AF0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47.95</c:v>
                </c:pt>
                <c:pt idx="1">
                  <c:v>48.26</c:v>
                </c:pt>
                <c:pt idx="2">
                  <c:v>48.01</c:v>
                </c:pt>
                <c:pt idx="3">
                  <c:v>49.08</c:v>
                </c:pt>
                <c:pt idx="4">
                  <c:v>51.46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6-4EFF-A6E6-41A92AF09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95.49</c:v>
                </c:pt>
                <c:pt idx="1">
                  <c:v>92.2</c:v>
                </c:pt>
                <c:pt idx="2">
                  <c:v>94.62</c:v>
                </c:pt>
                <c:pt idx="3">
                  <c:v>91.33</c:v>
                </c:pt>
                <c:pt idx="4">
                  <c:v>93.55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2-46EC-BA7D-E041D67D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74.900000000000006</c:v>
                </c:pt>
                <c:pt idx="1">
                  <c:v>72.72</c:v>
                </c:pt>
                <c:pt idx="2">
                  <c:v>72.75</c:v>
                </c:pt>
                <c:pt idx="3">
                  <c:v>71.27</c:v>
                </c:pt>
                <c:pt idx="4">
                  <c:v>68.58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2-46EC-BA7D-E041D67D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77.709999999999994</c:v>
                </c:pt>
                <c:pt idx="1">
                  <c:v>76.38</c:v>
                </c:pt>
                <c:pt idx="2">
                  <c:v>84.04</c:v>
                </c:pt>
                <c:pt idx="3">
                  <c:v>94.23</c:v>
                </c:pt>
                <c:pt idx="4">
                  <c:v>61.86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A-438D-87CB-7068ABD0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74.05</c:v>
                </c:pt>
                <c:pt idx="1">
                  <c:v>73.25</c:v>
                </c:pt>
                <c:pt idx="2">
                  <c:v>75.06</c:v>
                </c:pt>
                <c:pt idx="3">
                  <c:v>73.22</c:v>
                </c:pt>
                <c:pt idx="4">
                  <c:v>69.05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AA-438D-87CB-7068ABD0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9-40C9-B983-4A51895B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9-40C9-B983-4A51895B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6-4B87-BF6F-4504B778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6-4B87-BF6F-4504B778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5-4524-9C09-090D82639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5-4524-9C09-090D82639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D4-4514-AE0A-5BA3B4D09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4-4514-AE0A-5BA3B4D09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1418.77</c:v>
                </c:pt>
                <c:pt idx="1">
                  <c:v>1407.8</c:v>
                </c:pt>
                <c:pt idx="2">
                  <c:v>1355</c:v>
                </c:pt>
                <c:pt idx="3">
                  <c:v>1561.82</c:v>
                </c:pt>
                <c:pt idx="4">
                  <c:v>1244.19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A-4C0B-A4DB-BC449B5AA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1302.33</c:v>
                </c:pt>
                <c:pt idx="1">
                  <c:v>1274.21</c:v>
                </c:pt>
                <c:pt idx="2">
                  <c:v>1183.92</c:v>
                </c:pt>
                <c:pt idx="3">
                  <c:v>1128.72</c:v>
                </c:pt>
                <c:pt idx="4">
                  <c:v>1125.25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A-4C0B-A4DB-BC449B5AA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30.33</c:v>
                </c:pt>
                <c:pt idx="1">
                  <c:v>20.440000000000001</c:v>
                </c:pt>
                <c:pt idx="2">
                  <c:v>16.260000000000002</c:v>
                </c:pt>
                <c:pt idx="3">
                  <c:v>13.3</c:v>
                </c:pt>
                <c:pt idx="4">
                  <c:v>19.440000000000001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D-4E86-B218-2AAA9E57E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40.89</c:v>
                </c:pt>
                <c:pt idx="1">
                  <c:v>41.25</c:v>
                </c:pt>
                <c:pt idx="2">
                  <c:v>42.5</c:v>
                </c:pt>
                <c:pt idx="3">
                  <c:v>41.84</c:v>
                </c:pt>
                <c:pt idx="4">
                  <c:v>41.44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D-4E86-B218-2AAA9E57E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453.64</c:v>
                </c:pt>
                <c:pt idx="1">
                  <c:v>683.68</c:v>
                </c:pt>
                <c:pt idx="2">
                  <c:v>858.67</c:v>
                </c:pt>
                <c:pt idx="3">
                  <c:v>862.96</c:v>
                </c:pt>
                <c:pt idx="4">
                  <c:v>680.12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2-4756-BD8B-C85A452CF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383.2</c:v>
                </c:pt>
                <c:pt idx="1">
                  <c:v>383.25</c:v>
                </c:pt>
                <c:pt idx="2">
                  <c:v>377.72</c:v>
                </c:pt>
                <c:pt idx="3">
                  <c:v>390.47</c:v>
                </c:pt>
                <c:pt idx="4">
                  <c:v>403.61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2-4756-BD8B-C85A452CF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【301.20】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0" t="str">
        <f>データ!H6</f>
        <v>北海道　白糠町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8" t="s">
        <v>1</v>
      </c>
      <c r="C7" s="58"/>
      <c r="D7" s="58"/>
      <c r="E7" s="58"/>
      <c r="F7" s="58"/>
      <c r="G7" s="58"/>
      <c r="H7" s="58"/>
      <c r="I7" s="58" t="s">
        <v>2</v>
      </c>
      <c r="J7" s="58"/>
      <c r="K7" s="58"/>
      <c r="L7" s="58"/>
      <c r="M7" s="58"/>
      <c r="N7" s="58"/>
      <c r="O7" s="58"/>
      <c r="P7" s="58" t="s">
        <v>3</v>
      </c>
      <c r="Q7" s="58"/>
      <c r="R7" s="58"/>
      <c r="S7" s="58"/>
      <c r="T7" s="58"/>
      <c r="U7" s="58"/>
      <c r="V7" s="58"/>
      <c r="W7" s="58" t="s">
        <v>4</v>
      </c>
      <c r="X7" s="58"/>
      <c r="Y7" s="58"/>
      <c r="Z7" s="58"/>
      <c r="AA7" s="58"/>
      <c r="AB7" s="58"/>
      <c r="AC7" s="58"/>
      <c r="AD7" s="58" t="s">
        <v>5</v>
      </c>
      <c r="AE7" s="58"/>
      <c r="AF7" s="58"/>
      <c r="AG7" s="58"/>
      <c r="AH7" s="58"/>
      <c r="AI7" s="58"/>
      <c r="AJ7" s="58"/>
      <c r="AK7" s="2"/>
      <c r="AL7" s="58" t="s">
        <v>6</v>
      </c>
      <c r="AM7" s="58"/>
      <c r="AN7" s="58"/>
      <c r="AO7" s="58"/>
      <c r="AP7" s="58"/>
      <c r="AQ7" s="58"/>
      <c r="AR7" s="58"/>
      <c r="AS7" s="58"/>
      <c r="AT7" s="58" t="s">
        <v>7</v>
      </c>
      <c r="AU7" s="58"/>
      <c r="AV7" s="58"/>
      <c r="AW7" s="58"/>
      <c r="AX7" s="58"/>
      <c r="AY7" s="58"/>
      <c r="AZ7" s="58"/>
      <c r="BA7" s="58"/>
      <c r="BB7" s="58" t="s">
        <v>8</v>
      </c>
      <c r="BC7" s="58"/>
      <c r="BD7" s="58"/>
      <c r="BE7" s="58"/>
      <c r="BF7" s="58"/>
      <c r="BG7" s="58"/>
      <c r="BH7" s="58"/>
      <c r="BI7" s="58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>
      <c r="A8" s="2"/>
      <c r="B8" s="66" t="str">
        <f>データ!$I$6</f>
        <v>法非適用</v>
      </c>
      <c r="C8" s="66"/>
      <c r="D8" s="66"/>
      <c r="E8" s="66"/>
      <c r="F8" s="66"/>
      <c r="G8" s="66"/>
      <c r="H8" s="66"/>
      <c r="I8" s="66" t="str">
        <f>データ!$J$6</f>
        <v>水道事業</v>
      </c>
      <c r="J8" s="66"/>
      <c r="K8" s="66"/>
      <c r="L8" s="66"/>
      <c r="M8" s="66"/>
      <c r="N8" s="66"/>
      <c r="O8" s="66"/>
      <c r="P8" s="66" t="str">
        <f>データ!$K$6</f>
        <v>簡易水道事業</v>
      </c>
      <c r="Q8" s="66"/>
      <c r="R8" s="66"/>
      <c r="S8" s="66"/>
      <c r="T8" s="66"/>
      <c r="U8" s="66"/>
      <c r="V8" s="66"/>
      <c r="W8" s="66" t="str">
        <f>データ!$L$6</f>
        <v>D4</v>
      </c>
      <c r="X8" s="66"/>
      <c r="Y8" s="66"/>
      <c r="Z8" s="66"/>
      <c r="AA8" s="66"/>
      <c r="AB8" s="66"/>
      <c r="AC8" s="66"/>
      <c r="AD8" s="66" t="str">
        <f>データ!$M$6</f>
        <v>非設置</v>
      </c>
      <c r="AE8" s="66"/>
      <c r="AF8" s="66"/>
      <c r="AG8" s="66"/>
      <c r="AH8" s="66"/>
      <c r="AI8" s="66"/>
      <c r="AJ8" s="66"/>
      <c r="AK8" s="2"/>
      <c r="AL8" s="55">
        <f>データ!$R$6</f>
        <v>7391</v>
      </c>
      <c r="AM8" s="55"/>
      <c r="AN8" s="55"/>
      <c r="AO8" s="55"/>
      <c r="AP8" s="55"/>
      <c r="AQ8" s="55"/>
      <c r="AR8" s="55"/>
      <c r="AS8" s="55"/>
      <c r="AT8" s="45">
        <f>データ!$S$6</f>
        <v>773.13</v>
      </c>
      <c r="AU8" s="45"/>
      <c r="AV8" s="45"/>
      <c r="AW8" s="45"/>
      <c r="AX8" s="45"/>
      <c r="AY8" s="45"/>
      <c r="AZ8" s="45"/>
      <c r="BA8" s="45"/>
      <c r="BB8" s="45">
        <f>データ!$T$6</f>
        <v>9.56</v>
      </c>
      <c r="BC8" s="45"/>
      <c r="BD8" s="45"/>
      <c r="BE8" s="45"/>
      <c r="BF8" s="45"/>
      <c r="BG8" s="45"/>
      <c r="BH8" s="45"/>
      <c r="BI8" s="45"/>
      <c r="BJ8" s="3"/>
      <c r="BK8" s="3"/>
      <c r="BL8" s="67" t="s">
        <v>10</v>
      </c>
      <c r="BM8" s="68"/>
      <c r="BN8" s="56" t="s">
        <v>11</v>
      </c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7"/>
    </row>
    <row r="9" spans="1:78" ht="18.75" customHeight="1">
      <c r="A9" s="2"/>
      <c r="B9" s="58" t="s">
        <v>12</v>
      </c>
      <c r="C9" s="58"/>
      <c r="D9" s="58"/>
      <c r="E9" s="58"/>
      <c r="F9" s="58"/>
      <c r="G9" s="58"/>
      <c r="H9" s="58"/>
      <c r="I9" s="58" t="s">
        <v>13</v>
      </c>
      <c r="J9" s="58"/>
      <c r="K9" s="58"/>
      <c r="L9" s="58"/>
      <c r="M9" s="58"/>
      <c r="N9" s="58"/>
      <c r="O9" s="58"/>
      <c r="P9" s="58" t="s">
        <v>14</v>
      </c>
      <c r="Q9" s="58"/>
      <c r="R9" s="58"/>
      <c r="S9" s="58"/>
      <c r="T9" s="58"/>
      <c r="U9" s="58"/>
      <c r="V9" s="58"/>
      <c r="W9" s="58" t="s">
        <v>15</v>
      </c>
      <c r="X9" s="58"/>
      <c r="Y9" s="58"/>
      <c r="Z9" s="58"/>
      <c r="AA9" s="58"/>
      <c r="AB9" s="58"/>
      <c r="AC9" s="58"/>
      <c r="AD9" s="2"/>
      <c r="AE9" s="2"/>
      <c r="AF9" s="2"/>
      <c r="AG9" s="2"/>
      <c r="AH9" s="3"/>
      <c r="AI9" s="2"/>
      <c r="AJ9" s="2"/>
      <c r="AK9" s="2"/>
      <c r="AL9" s="58" t="s">
        <v>16</v>
      </c>
      <c r="AM9" s="58"/>
      <c r="AN9" s="58"/>
      <c r="AO9" s="58"/>
      <c r="AP9" s="58"/>
      <c r="AQ9" s="58"/>
      <c r="AR9" s="58"/>
      <c r="AS9" s="58"/>
      <c r="AT9" s="58" t="s">
        <v>17</v>
      </c>
      <c r="AU9" s="58"/>
      <c r="AV9" s="58"/>
      <c r="AW9" s="58"/>
      <c r="AX9" s="58"/>
      <c r="AY9" s="58"/>
      <c r="AZ9" s="58"/>
      <c r="BA9" s="58"/>
      <c r="BB9" s="58" t="s">
        <v>18</v>
      </c>
      <c r="BC9" s="58"/>
      <c r="BD9" s="58"/>
      <c r="BE9" s="58"/>
      <c r="BF9" s="58"/>
      <c r="BG9" s="58"/>
      <c r="BH9" s="58"/>
      <c r="BI9" s="58"/>
      <c r="BJ9" s="3"/>
      <c r="BK9" s="3"/>
      <c r="BL9" s="59" t="s">
        <v>19</v>
      </c>
      <c r="BM9" s="60"/>
      <c r="BN9" s="61" t="s">
        <v>20</v>
      </c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2"/>
    </row>
    <row r="10" spans="1:78" ht="18.75" customHeight="1">
      <c r="A10" s="2"/>
      <c r="B10" s="45" t="str">
        <f>データ!$N$6</f>
        <v>-</v>
      </c>
      <c r="C10" s="45"/>
      <c r="D10" s="45"/>
      <c r="E10" s="45"/>
      <c r="F10" s="45"/>
      <c r="G10" s="45"/>
      <c r="H10" s="45"/>
      <c r="I10" s="45" t="str">
        <f>データ!$O$6</f>
        <v>該当数値なし</v>
      </c>
      <c r="J10" s="45"/>
      <c r="K10" s="45"/>
      <c r="L10" s="45"/>
      <c r="M10" s="45"/>
      <c r="N10" s="45"/>
      <c r="O10" s="45"/>
      <c r="P10" s="45">
        <f>データ!$P$6</f>
        <v>2.35</v>
      </c>
      <c r="Q10" s="45"/>
      <c r="R10" s="45"/>
      <c r="S10" s="45"/>
      <c r="T10" s="45"/>
      <c r="U10" s="45"/>
      <c r="V10" s="45"/>
      <c r="W10" s="55">
        <f>データ!$Q$6</f>
        <v>4510</v>
      </c>
      <c r="X10" s="55"/>
      <c r="Y10" s="55"/>
      <c r="Z10" s="55"/>
      <c r="AA10" s="55"/>
      <c r="AB10" s="55"/>
      <c r="AC10" s="55"/>
      <c r="AD10" s="2"/>
      <c r="AE10" s="2"/>
      <c r="AF10" s="2"/>
      <c r="AG10" s="2"/>
      <c r="AH10" s="2"/>
      <c r="AI10" s="2"/>
      <c r="AJ10" s="2"/>
      <c r="AK10" s="2"/>
      <c r="AL10" s="55">
        <f>データ!$U$6</f>
        <v>173</v>
      </c>
      <c r="AM10" s="55"/>
      <c r="AN10" s="55"/>
      <c r="AO10" s="55"/>
      <c r="AP10" s="55"/>
      <c r="AQ10" s="55"/>
      <c r="AR10" s="55"/>
      <c r="AS10" s="55"/>
      <c r="AT10" s="45">
        <f>データ!$V$6</f>
        <v>19.600000000000001</v>
      </c>
      <c r="AU10" s="45"/>
      <c r="AV10" s="45"/>
      <c r="AW10" s="45"/>
      <c r="AX10" s="45"/>
      <c r="AY10" s="45"/>
      <c r="AZ10" s="45"/>
      <c r="BA10" s="45"/>
      <c r="BB10" s="45">
        <f>データ!$W$6</f>
        <v>8.83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21</v>
      </c>
      <c r="BM10" s="47"/>
      <c r="BN10" s="48" t="s">
        <v>22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36" t="s">
        <v>25</v>
      </c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</row>
    <row r="15" spans="1:78" ht="13.5" customHeight="1">
      <c r="A15" s="2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4"/>
      <c r="BK15" s="2"/>
      <c r="BL15" s="39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</row>
    <row r="16" spans="1:78" ht="13.5" customHeight="1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0" t="s">
        <v>115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2"/>
    </row>
    <row r="17" spans="1:78" ht="13.5" customHeight="1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0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2"/>
    </row>
    <row r="18" spans="1:78" ht="13.5" customHeight="1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0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2"/>
    </row>
    <row r="19" spans="1:78" ht="13.5" customHeight="1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0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2"/>
    </row>
    <row r="20" spans="1:78" ht="13.5" customHeight="1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2"/>
    </row>
    <row r="21" spans="1:78" ht="13.5" customHeight="1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0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2"/>
    </row>
    <row r="22" spans="1:78" ht="13.5" customHeight="1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2"/>
    </row>
    <row r="23" spans="1:78" ht="13.5" customHeight="1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2"/>
    </row>
    <row r="24" spans="1:78" ht="13.5" customHeight="1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2"/>
    </row>
    <row r="25" spans="1:78" ht="13.5" customHeight="1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2"/>
    </row>
    <row r="26" spans="1:78" ht="13.5" customHeight="1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0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2"/>
    </row>
    <row r="27" spans="1:78" ht="13.5" customHeight="1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0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2"/>
    </row>
    <row r="28" spans="1:78" ht="13.5" customHeight="1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2"/>
    </row>
    <row r="29" spans="1:78" ht="13.5" customHeight="1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0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2"/>
    </row>
    <row r="30" spans="1:78" ht="13.5" customHeight="1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0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2"/>
    </row>
    <row r="31" spans="1:78" ht="13.5" customHeight="1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0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2"/>
    </row>
    <row r="32" spans="1:78" ht="13.5" customHeight="1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0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2"/>
    </row>
    <row r="33" spans="1:78" ht="13.5" customHeight="1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2"/>
    </row>
    <row r="34" spans="1:78" ht="13.5" customHeight="1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2"/>
    </row>
    <row r="35" spans="1:78" ht="13.5" customHeight="1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0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2"/>
    </row>
    <row r="36" spans="1:78" ht="13.5" customHeight="1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2"/>
    </row>
    <row r="37" spans="1:78" ht="13.5" customHeight="1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0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2"/>
    </row>
    <row r="38" spans="1:78" ht="13.5" customHeight="1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0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2"/>
    </row>
    <row r="39" spans="1:78" ht="13.5" customHeight="1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2"/>
    </row>
    <row r="40" spans="1:78" ht="13.5" customHeight="1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0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2"/>
    </row>
    <row r="41" spans="1:78" ht="13.5" customHeight="1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0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2"/>
    </row>
    <row r="42" spans="1:78" ht="13.5" customHeight="1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0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2"/>
    </row>
    <row r="43" spans="1:78" ht="13.5" customHeight="1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0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2"/>
    </row>
    <row r="44" spans="1:78" ht="13.5" customHeight="1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3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5"/>
    </row>
    <row r="45" spans="1:78" ht="13.5" customHeight="1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6" t="s">
        <v>26</v>
      </c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8"/>
    </row>
    <row r="46" spans="1:78" ht="13.5" customHeight="1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9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1"/>
    </row>
    <row r="47" spans="1:78" ht="13.5" customHeight="1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0" t="s">
        <v>116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2"/>
    </row>
    <row r="48" spans="1:78" ht="13.5" customHeight="1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0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2"/>
    </row>
    <row r="49" spans="1:78" ht="13.5" customHeight="1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2"/>
    </row>
    <row r="50" spans="1:78" ht="13.5" customHeight="1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0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2"/>
    </row>
    <row r="51" spans="1:78" ht="13.5" customHeight="1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0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2"/>
    </row>
    <row r="52" spans="1:78" ht="13.5" customHeight="1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0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2"/>
    </row>
    <row r="53" spans="1:78" ht="13.5" customHeight="1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0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2"/>
    </row>
    <row r="54" spans="1:78" ht="13.5" customHeight="1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0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2"/>
    </row>
    <row r="55" spans="1:78" ht="13.5" customHeight="1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2"/>
    </row>
    <row r="56" spans="1:78" ht="13.5" customHeight="1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0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2"/>
    </row>
    <row r="57" spans="1:78" ht="13.5" customHeight="1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2"/>
    </row>
    <row r="58" spans="1:78" ht="13.5" customHeight="1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2"/>
    </row>
    <row r="59" spans="1:78" ht="13.5" customHeight="1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0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2"/>
    </row>
    <row r="60" spans="1:78" ht="13.5" customHeight="1">
      <c r="A60" s="2"/>
      <c r="B60" s="42" t="s">
        <v>27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4"/>
      <c r="BK60" s="2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2"/>
    </row>
    <row r="61" spans="1:78" ht="13.5" customHeight="1">
      <c r="A61" s="2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4"/>
      <c r="BK61" s="2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2"/>
    </row>
    <row r="62" spans="1:78" ht="13.5" customHeight="1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2"/>
    </row>
    <row r="63" spans="1:78" ht="13.5" customHeight="1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3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5"/>
    </row>
    <row r="64" spans="1:78" ht="13.5" customHeight="1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6" t="s">
        <v>28</v>
      </c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8"/>
    </row>
    <row r="65" spans="1:78" ht="13.5" customHeight="1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9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1"/>
    </row>
    <row r="66" spans="1:78" ht="13.5" customHeight="1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0" t="s">
        <v>117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2"/>
    </row>
    <row r="67" spans="1:78" ht="13.5" customHeight="1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0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2"/>
    </row>
    <row r="68" spans="1:78" ht="13.5" customHeight="1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0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2"/>
    </row>
    <row r="69" spans="1:78" ht="13.5" customHeight="1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0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2"/>
    </row>
    <row r="70" spans="1:78" ht="13.5" customHeight="1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0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2"/>
    </row>
    <row r="71" spans="1:78" ht="13.5" customHeight="1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0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2"/>
    </row>
    <row r="72" spans="1:78" ht="13.5" customHeight="1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0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2"/>
    </row>
    <row r="73" spans="1:78" ht="13.5" customHeight="1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0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2"/>
    </row>
    <row r="74" spans="1:78" ht="13.5" customHeight="1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0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2"/>
    </row>
    <row r="75" spans="1:78" ht="13.5" customHeight="1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0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2"/>
    </row>
    <row r="76" spans="1:78" ht="13.5" customHeight="1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0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2"/>
    </row>
    <row r="77" spans="1:78" ht="13.5" customHeight="1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0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2"/>
    </row>
    <row r="78" spans="1:78" ht="13.5" customHeight="1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0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2"/>
    </row>
    <row r="79" spans="1:78" ht="13.5" customHeight="1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0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2"/>
    </row>
    <row r="80" spans="1:78" ht="13.5" customHeight="1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0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2"/>
    </row>
    <row r="81" spans="1:78" ht="13.5" customHeight="1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0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2"/>
    </row>
    <row r="82" spans="1:78" ht="13.5" customHeight="1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3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5"/>
    </row>
    <row r="83" spans="1:78">
      <c r="C83" s="12"/>
    </row>
    <row r="84" spans="1:78" hidden="1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>
      <c r="B85" s="13"/>
      <c r="C85" s="13"/>
      <c r="D85" s="13"/>
      <c r="E85" s="13" t="str">
        <f>データ!AH6</f>
        <v>【73.42】</v>
      </c>
      <c r="F85" s="13" t="s">
        <v>41</v>
      </c>
      <c r="G85" s="13" t="s">
        <v>41</v>
      </c>
      <c r="H85" s="13" t="str">
        <f>データ!BO6</f>
        <v>【940.88】</v>
      </c>
      <c r="I85" s="13" t="str">
        <f>データ!BZ6</f>
        <v>【54.59】</v>
      </c>
      <c r="J85" s="13" t="str">
        <f>データ!CK6</f>
        <v>【301.20】</v>
      </c>
      <c r="K85" s="13" t="str">
        <f>データ!CV6</f>
        <v>【56.42】</v>
      </c>
      <c r="L85" s="13" t="str">
        <f>データ!DG6</f>
        <v>【71.01】</v>
      </c>
      <c r="M85" s="13" t="s">
        <v>41</v>
      </c>
      <c r="N85" s="13" t="s">
        <v>42</v>
      </c>
      <c r="O85" s="13" t="str">
        <f>データ!EN6</f>
        <v>【0.58】</v>
      </c>
    </row>
  </sheetData>
  <sheetProtection algorithmName="SHA-512" hashValue="OjgdDXKJ9Yp7v38V5hzE29ozi+DC6ZfyldxudEWLf2HCuv9Fp0YFwoHY5g3eO5hkuQWYgWL/uy+SkBCllVxRgA==" saltValue="edbS44cj+Nbl/JBHx7mYZA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BL16:BZ44"/>
    <mergeCell ref="BL45:BZ46"/>
    <mergeCell ref="BL47:BZ63"/>
    <mergeCell ref="B60:BJ61"/>
    <mergeCell ref="BL64:BZ65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/>
  <cols>
    <col min="2" max="144" width="11.875" customWidth="1"/>
  </cols>
  <sheetData>
    <row r="1" spans="1:144">
      <c r="A1" t="s">
        <v>43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>
      <c r="A2" s="15" t="s">
        <v>44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>
      <c r="A3" s="15" t="s">
        <v>45</v>
      </c>
      <c r="B3" s="16" t="s">
        <v>46</v>
      </c>
      <c r="C3" s="16" t="s">
        <v>47</v>
      </c>
      <c r="D3" s="16" t="s">
        <v>48</v>
      </c>
      <c r="E3" s="16" t="s">
        <v>49</v>
      </c>
      <c r="F3" s="16" t="s">
        <v>50</v>
      </c>
      <c r="G3" s="16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4"/>
      <c r="X3" s="78" t="s">
        <v>53</v>
      </c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 t="s">
        <v>54</v>
      </c>
      <c r="DI3" s="71"/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</row>
    <row r="4" spans="1:144">
      <c r="A4" s="15" t="s">
        <v>55</v>
      </c>
      <c r="B4" s="17"/>
      <c r="C4" s="17"/>
      <c r="D4" s="17"/>
      <c r="E4" s="17"/>
      <c r="F4" s="17"/>
      <c r="G4" s="17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7"/>
      <c r="X4" s="71" t="s">
        <v>56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 t="s">
        <v>57</v>
      </c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 t="s">
        <v>58</v>
      </c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 t="s">
        <v>59</v>
      </c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 t="s">
        <v>60</v>
      </c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 t="s">
        <v>61</v>
      </c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 t="s">
        <v>62</v>
      </c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 t="s">
        <v>63</v>
      </c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 t="s">
        <v>64</v>
      </c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 t="s">
        <v>65</v>
      </c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 t="s">
        <v>66</v>
      </c>
      <c r="EE4" s="71"/>
      <c r="EF4" s="71"/>
      <c r="EG4" s="71"/>
      <c r="EH4" s="71"/>
      <c r="EI4" s="71"/>
      <c r="EJ4" s="71"/>
      <c r="EK4" s="71"/>
      <c r="EL4" s="71"/>
      <c r="EM4" s="71"/>
      <c r="EN4" s="71"/>
    </row>
    <row r="5" spans="1:144">
      <c r="A5" s="15" t="s">
        <v>67</v>
      </c>
      <c r="B5" s="18"/>
      <c r="C5" s="18"/>
      <c r="D5" s="18"/>
      <c r="E5" s="18"/>
      <c r="F5" s="18"/>
      <c r="G5" s="18"/>
      <c r="H5" s="19" t="s">
        <v>68</v>
      </c>
      <c r="I5" s="19" t="s">
        <v>69</v>
      </c>
      <c r="J5" s="19" t="s">
        <v>70</v>
      </c>
      <c r="K5" s="19" t="s">
        <v>71</v>
      </c>
      <c r="L5" s="19" t="s">
        <v>72</v>
      </c>
      <c r="M5" s="19" t="s">
        <v>73</v>
      </c>
      <c r="N5" s="19" t="s">
        <v>74</v>
      </c>
      <c r="O5" s="19" t="s">
        <v>75</v>
      </c>
      <c r="P5" s="19" t="s">
        <v>76</v>
      </c>
      <c r="Q5" s="19" t="s">
        <v>77</v>
      </c>
      <c r="R5" s="19" t="s">
        <v>78</v>
      </c>
      <c r="S5" s="19" t="s">
        <v>79</v>
      </c>
      <c r="T5" s="19" t="s">
        <v>80</v>
      </c>
      <c r="U5" s="19" t="s">
        <v>81</v>
      </c>
      <c r="V5" s="19" t="s">
        <v>82</v>
      </c>
      <c r="W5" s="19" t="s">
        <v>83</v>
      </c>
      <c r="X5" s="19" t="s">
        <v>84</v>
      </c>
      <c r="Y5" s="19" t="s">
        <v>85</v>
      </c>
      <c r="Z5" s="19" t="s">
        <v>86</v>
      </c>
      <c r="AA5" s="19" t="s">
        <v>87</v>
      </c>
      <c r="AB5" s="19" t="s">
        <v>88</v>
      </c>
      <c r="AC5" s="19" t="s">
        <v>89</v>
      </c>
      <c r="AD5" s="19" t="s">
        <v>90</v>
      </c>
      <c r="AE5" s="19" t="s">
        <v>91</v>
      </c>
      <c r="AF5" s="19" t="s">
        <v>92</v>
      </c>
      <c r="AG5" s="19" t="s">
        <v>93</v>
      </c>
      <c r="AH5" s="19" t="s">
        <v>29</v>
      </c>
      <c r="AI5" s="19" t="s">
        <v>84</v>
      </c>
      <c r="AJ5" s="19" t="s">
        <v>85</v>
      </c>
      <c r="AK5" s="19" t="s">
        <v>86</v>
      </c>
      <c r="AL5" s="19" t="s">
        <v>87</v>
      </c>
      <c r="AM5" s="19" t="s">
        <v>88</v>
      </c>
      <c r="AN5" s="19" t="s">
        <v>89</v>
      </c>
      <c r="AO5" s="19" t="s">
        <v>90</v>
      </c>
      <c r="AP5" s="19" t="s">
        <v>91</v>
      </c>
      <c r="AQ5" s="19" t="s">
        <v>92</v>
      </c>
      <c r="AR5" s="19" t="s">
        <v>93</v>
      </c>
      <c r="AS5" s="19" t="s">
        <v>94</v>
      </c>
      <c r="AT5" s="19" t="s">
        <v>84</v>
      </c>
      <c r="AU5" s="19" t="s">
        <v>85</v>
      </c>
      <c r="AV5" s="19" t="s">
        <v>86</v>
      </c>
      <c r="AW5" s="19" t="s">
        <v>87</v>
      </c>
      <c r="AX5" s="19" t="s">
        <v>88</v>
      </c>
      <c r="AY5" s="19" t="s">
        <v>89</v>
      </c>
      <c r="AZ5" s="19" t="s">
        <v>90</v>
      </c>
      <c r="BA5" s="19" t="s">
        <v>91</v>
      </c>
      <c r="BB5" s="19" t="s">
        <v>92</v>
      </c>
      <c r="BC5" s="19" t="s">
        <v>93</v>
      </c>
      <c r="BD5" s="19" t="s">
        <v>94</v>
      </c>
      <c r="BE5" s="19" t="s">
        <v>84</v>
      </c>
      <c r="BF5" s="19" t="s">
        <v>85</v>
      </c>
      <c r="BG5" s="19" t="s">
        <v>86</v>
      </c>
      <c r="BH5" s="19" t="s">
        <v>87</v>
      </c>
      <c r="BI5" s="19" t="s">
        <v>88</v>
      </c>
      <c r="BJ5" s="19" t="s">
        <v>89</v>
      </c>
      <c r="BK5" s="19" t="s">
        <v>90</v>
      </c>
      <c r="BL5" s="19" t="s">
        <v>91</v>
      </c>
      <c r="BM5" s="19" t="s">
        <v>92</v>
      </c>
      <c r="BN5" s="19" t="s">
        <v>93</v>
      </c>
      <c r="BO5" s="19" t="s">
        <v>94</v>
      </c>
      <c r="BP5" s="19" t="s">
        <v>84</v>
      </c>
      <c r="BQ5" s="19" t="s">
        <v>85</v>
      </c>
      <c r="BR5" s="19" t="s">
        <v>86</v>
      </c>
      <c r="BS5" s="19" t="s">
        <v>87</v>
      </c>
      <c r="BT5" s="19" t="s">
        <v>88</v>
      </c>
      <c r="BU5" s="19" t="s">
        <v>89</v>
      </c>
      <c r="BV5" s="19" t="s">
        <v>90</v>
      </c>
      <c r="BW5" s="19" t="s">
        <v>91</v>
      </c>
      <c r="BX5" s="19" t="s">
        <v>92</v>
      </c>
      <c r="BY5" s="19" t="s">
        <v>93</v>
      </c>
      <c r="BZ5" s="19" t="s">
        <v>94</v>
      </c>
      <c r="CA5" s="19" t="s">
        <v>84</v>
      </c>
      <c r="CB5" s="19" t="s">
        <v>85</v>
      </c>
      <c r="CC5" s="19" t="s">
        <v>86</v>
      </c>
      <c r="CD5" s="19" t="s">
        <v>87</v>
      </c>
      <c r="CE5" s="19" t="s">
        <v>88</v>
      </c>
      <c r="CF5" s="19" t="s">
        <v>89</v>
      </c>
      <c r="CG5" s="19" t="s">
        <v>90</v>
      </c>
      <c r="CH5" s="19" t="s">
        <v>91</v>
      </c>
      <c r="CI5" s="19" t="s">
        <v>92</v>
      </c>
      <c r="CJ5" s="19" t="s">
        <v>93</v>
      </c>
      <c r="CK5" s="19" t="s">
        <v>94</v>
      </c>
      <c r="CL5" s="19" t="s">
        <v>84</v>
      </c>
      <c r="CM5" s="19" t="s">
        <v>85</v>
      </c>
      <c r="CN5" s="19" t="s">
        <v>86</v>
      </c>
      <c r="CO5" s="19" t="s">
        <v>87</v>
      </c>
      <c r="CP5" s="19" t="s">
        <v>88</v>
      </c>
      <c r="CQ5" s="19" t="s">
        <v>89</v>
      </c>
      <c r="CR5" s="19" t="s">
        <v>90</v>
      </c>
      <c r="CS5" s="19" t="s">
        <v>91</v>
      </c>
      <c r="CT5" s="19" t="s">
        <v>92</v>
      </c>
      <c r="CU5" s="19" t="s">
        <v>93</v>
      </c>
      <c r="CV5" s="19" t="s">
        <v>94</v>
      </c>
      <c r="CW5" s="19" t="s">
        <v>84</v>
      </c>
      <c r="CX5" s="19" t="s">
        <v>85</v>
      </c>
      <c r="CY5" s="19" t="s">
        <v>86</v>
      </c>
      <c r="CZ5" s="19" t="s">
        <v>87</v>
      </c>
      <c r="DA5" s="19" t="s">
        <v>88</v>
      </c>
      <c r="DB5" s="19" t="s">
        <v>89</v>
      </c>
      <c r="DC5" s="19" t="s">
        <v>90</v>
      </c>
      <c r="DD5" s="19" t="s">
        <v>91</v>
      </c>
      <c r="DE5" s="19" t="s">
        <v>92</v>
      </c>
      <c r="DF5" s="19" t="s">
        <v>93</v>
      </c>
      <c r="DG5" s="19" t="s">
        <v>94</v>
      </c>
      <c r="DH5" s="19" t="s">
        <v>84</v>
      </c>
      <c r="DI5" s="19" t="s">
        <v>85</v>
      </c>
      <c r="DJ5" s="19" t="s">
        <v>86</v>
      </c>
      <c r="DK5" s="19" t="s">
        <v>87</v>
      </c>
      <c r="DL5" s="19" t="s">
        <v>88</v>
      </c>
      <c r="DM5" s="19" t="s">
        <v>89</v>
      </c>
      <c r="DN5" s="19" t="s">
        <v>90</v>
      </c>
      <c r="DO5" s="19" t="s">
        <v>91</v>
      </c>
      <c r="DP5" s="19" t="s">
        <v>92</v>
      </c>
      <c r="DQ5" s="19" t="s">
        <v>93</v>
      </c>
      <c r="DR5" s="19" t="s">
        <v>94</v>
      </c>
      <c r="DS5" s="19" t="s">
        <v>84</v>
      </c>
      <c r="DT5" s="19" t="s">
        <v>85</v>
      </c>
      <c r="DU5" s="19" t="s">
        <v>86</v>
      </c>
      <c r="DV5" s="19" t="s">
        <v>87</v>
      </c>
      <c r="DW5" s="19" t="s">
        <v>88</v>
      </c>
      <c r="DX5" s="19" t="s">
        <v>89</v>
      </c>
      <c r="DY5" s="19" t="s">
        <v>90</v>
      </c>
      <c r="DZ5" s="19" t="s">
        <v>91</v>
      </c>
      <c r="EA5" s="19" t="s">
        <v>92</v>
      </c>
      <c r="EB5" s="19" t="s">
        <v>93</v>
      </c>
      <c r="EC5" s="19" t="s">
        <v>94</v>
      </c>
      <c r="ED5" s="19" t="s">
        <v>84</v>
      </c>
      <c r="EE5" s="19" t="s">
        <v>85</v>
      </c>
      <c r="EF5" s="19" t="s">
        <v>86</v>
      </c>
      <c r="EG5" s="19" t="s">
        <v>87</v>
      </c>
      <c r="EH5" s="19" t="s">
        <v>88</v>
      </c>
      <c r="EI5" s="19" t="s">
        <v>89</v>
      </c>
      <c r="EJ5" s="19" t="s">
        <v>90</v>
      </c>
      <c r="EK5" s="19" t="s">
        <v>91</v>
      </c>
      <c r="EL5" s="19" t="s">
        <v>92</v>
      </c>
      <c r="EM5" s="19" t="s">
        <v>93</v>
      </c>
      <c r="EN5" s="19" t="s">
        <v>94</v>
      </c>
    </row>
    <row r="6" spans="1:144" s="23" customFormat="1">
      <c r="A6" s="15" t="s">
        <v>95</v>
      </c>
      <c r="B6" s="20">
        <f>B7</f>
        <v>2021</v>
      </c>
      <c r="C6" s="20">
        <f t="shared" ref="C6:W6" si="3">C7</f>
        <v>16683</v>
      </c>
      <c r="D6" s="20">
        <f t="shared" si="3"/>
        <v>47</v>
      </c>
      <c r="E6" s="20">
        <f t="shared" si="3"/>
        <v>1</v>
      </c>
      <c r="F6" s="20">
        <f t="shared" si="3"/>
        <v>0</v>
      </c>
      <c r="G6" s="20">
        <f t="shared" si="3"/>
        <v>0</v>
      </c>
      <c r="H6" s="20" t="str">
        <f t="shared" si="3"/>
        <v>北海道　白糠町</v>
      </c>
      <c r="I6" s="20" t="str">
        <f t="shared" si="3"/>
        <v>法非適用</v>
      </c>
      <c r="J6" s="20" t="str">
        <f t="shared" si="3"/>
        <v>水道事業</v>
      </c>
      <c r="K6" s="20" t="str">
        <f t="shared" si="3"/>
        <v>簡易水道事業</v>
      </c>
      <c r="L6" s="20" t="str">
        <f t="shared" si="3"/>
        <v>D4</v>
      </c>
      <c r="M6" s="20" t="str">
        <f t="shared" si="3"/>
        <v>非設置</v>
      </c>
      <c r="N6" s="21" t="str">
        <f t="shared" si="3"/>
        <v>-</v>
      </c>
      <c r="O6" s="21" t="str">
        <f t="shared" si="3"/>
        <v>該当数値なし</v>
      </c>
      <c r="P6" s="21">
        <f t="shared" si="3"/>
        <v>2.35</v>
      </c>
      <c r="Q6" s="21">
        <f t="shared" si="3"/>
        <v>4510</v>
      </c>
      <c r="R6" s="21">
        <f t="shared" si="3"/>
        <v>7391</v>
      </c>
      <c r="S6" s="21">
        <f t="shared" si="3"/>
        <v>773.13</v>
      </c>
      <c r="T6" s="21">
        <f t="shared" si="3"/>
        <v>9.56</v>
      </c>
      <c r="U6" s="21">
        <f t="shared" si="3"/>
        <v>173</v>
      </c>
      <c r="V6" s="21">
        <f t="shared" si="3"/>
        <v>19.600000000000001</v>
      </c>
      <c r="W6" s="21">
        <f t="shared" si="3"/>
        <v>8.83</v>
      </c>
      <c r="X6" s="22">
        <f>IF(X7="",NA(),X7)</f>
        <v>77.709999999999994</v>
      </c>
      <c r="Y6" s="22">
        <f t="shared" ref="Y6:AG6" si="4">IF(Y7="",NA(),Y7)</f>
        <v>76.38</v>
      </c>
      <c r="Z6" s="22">
        <f t="shared" si="4"/>
        <v>84.04</v>
      </c>
      <c r="AA6" s="22">
        <f t="shared" si="4"/>
        <v>94.23</v>
      </c>
      <c r="AB6" s="22">
        <f t="shared" si="4"/>
        <v>61.86</v>
      </c>
      <c r="AC6" s="22">
        <f t="shared" si="4"/>
        <v>74.05</v>
      </c>
      <c r="AD6" s="22">
        <f t="shared" si="4"/>
        <v>73.25</v>
      </c>
      <c r="AE6" s="22">
        <f t="shared" si="4"/>
        <v>75.06</v>
      </c>
      <c r="AF6" s="22">
        <f t="shared" si="4"/>
        <v>73.22</v>
      </c>
      <c r="AG6" s="22">
        <f t="shared" si="4"/>
        <v>69.05</v>
      </c>
      <c r="AH6" s="21" t="str">
        <f>IF(AH7="","",IF(AH7="-","【-】","【"&amp;SUBSTITUTE(TEXT(AH7,"#,##0.00"),"-","△")&amp;"】"))</f>
        <v>【73.42】</v>
      </c>
      <c r="AI6" s="21" t="e">
        <f>IF(AI7="",NA(),AI7)</f>
        <v>#N/A</v>
      </c>
      <c r="AJ6" s="21" t="e">
        <f t="shared" ref="AJ6:AR6" si="5">IF(AJ7="",NA(),AJ7)</f>
        <v>#N/A</v>
      </c>
      <c r="AK6" s="21" t="e">
        <f t="shared" si="5"/>
        <v>#N/A</v>
      </c>
      <c r="AL6" s="21" t="e">
        <f t="shared" si="5"/>
        <v>#N/A</v>
      </c>
      <c r="AM6" s="21" t="e">
        <f t="shared" si="5"/>
        <v>#N/A</v>
      </c>
      <c r="AN6" s="21" t="e">
        <f t="shared" si="5"/>
        <v>#N/A</v>
      </c>
      <c r="AO6" s="21" t="e">
        <f t="shared" si="5"/>
        <v>#N/A</v>
      </c>
      <c r="AP6" s="21" t="e">
        <f t="shared" si="5"/>
        <v>#N/A</v>
      </c>
      <c r="AQ6" s="21" t="e">
        <f t="shared" si="5"/>
        <v>#N/A</v>
      </c>
      <c r="AR6" s="21" t="e">
        <f t="shared" si="5"/>
        <v>#N/A</v>
      </c>
      <c r="AS6" s="21" t="str">
        <f>IF(AS7="","",IF(AS7="-","【-】","【"&amp;SUBSTITUTE(TEXT(AS7,"#,##0.00"),"-","△")&amp;"】"))</f>
        <v/>
      </c>
      <c r="AT6" s="21" t="e">
        <f>IF(AT7="",NA(),AT7)</f>
        <v>#N/A</v>
      </c>
      <c r="AU6" s="21" t="e">
        <f t="shared" ref="AU6:BC6" si="6">IF(AU7="",NA(),AU7)</f>
        <v>#N/A</v>
      </c>
      <c r="AV6" s="21" t="e">
        <f t="shared" si="6"/>
        <v>#N/A</v>
      </c>
      <c r="AW6" s="21" t="e">
        <f t="shared" si="6"/>
        <v>#N/A</v>
      </c>
      <c r="AX6" s="21" t="e">
        <f t="shared" si="6"/>
        <v>#N/A</v>
      </c>
      <c r="AY6" s="21" t="e">
        <f t="shared" si="6"/>
        <v>#N/A</v>
      </c>
      <c r="AZ6" s="21" t="e">
        <f t="shared" si="6"/>
        <v>#N/A</v>
      </c>
      <c r="BA6" s="21" t="e">
        <f t="shared" si="6"/>
        <v>#N/A</v>
      </c>
      <c r="BB6" s="21" t="e">
        <f t="shared" si="6"/>
        <v>#N/A</v>
      </c>
      <c r="BC6" s="21" t="e">
        <f t="shared" si="6"/>
        <v>#N/A</v>
      </c>
      <c r="BD6" s="21" t="str">
        <f>IF(BD7="","",IF(BD7="-","【-】","【"&amp;SUBSTITUTE(TEXT(BD7,"#,##0.00"),"-","△")&amp;"】"))</f>
        <v/>
      </c>
      <c r="BE6" s="22">
        <f>IF(BE7="",NA(),BE7)</f>
        <v>1418.77</v>
      </c>
      <c r="BF6" s="22">
        <f t="shared" ref="BF6:BN6" si="7">IF(BF7="",NA(),BF7)</f>
        <v>1407.8</v>
      </c>
      <c r="BG6" s="22">
        <f t="shared" si="7"/>
        <v>1355</v>
      </c>
      <c r="BH6" s="22">
        <f t="shared" si="7"/>
        <v>1561.82</v>
      </c>
      <c r="BI6" s="22">
        <f t="shared" si="7"/>
        <v>1244.19</v>
      </c>
      <c r="BJ6" s="22">
        <f t="shared" si="7"/>
        <v>1302.33</v>
      </c>
      <c r="BK6" s="22">
        <f t="shared" si="7"/>
        <v>1274.21</v>
      </c>
      <c r="BL6" s="22">
        <f t="shared" si="7"/>
        <v>1183.92</v>
      </c>
      <c r="BM6" s="22">
        <f t="shared" si="7"/>
        <v>1128.72</v>
      </c>
      <c r="BN6" s="22">
        <f t="shared" si="7"/>
        <v>1125.25</v>
      </c>
      <c r="BO6" s="21" t="str">
        <f>IF(BO7="","",IF(BO7="-","【-】","【"&amp;SUBSTITUTE(TEXT(BO7,"#,##0.00"),"-","△")&amp;"】"))</f>
        <v>【940.88】</v>
      </c>
      <c r="BP6" s="22">
        <f>IF(BP7="",NA(),BP7)</f>
        <v>30.33</v>
      </c>
      <c r="BQ6" s="22">
        <f t="shared" ref="BQ6:BY6" si="8">IF(BQ7="",NA(),BQ7)</f>
        <v>20.440000000000001</v>
      </c>
      <c r="BR6" s="22">
        <f t="shared" si="8"/>
        <v>16.260000000000002</v>
      </c>
      <c r="BS6" s="22">
        <f t="shared" si="8"/>
        <v>13.3</v>
      </c>
      <c r="BT6" s="22">
        <f t="shared" si="8"/>
        <v>19.440000000000001</v>
      </c>
      <c r="BU6" s="22">
        <f t="shared" si="8"/>
        <v>40.89</v>
      </c>
      <c r="BV6" s="22">
        <f t="shared" si="8"/>
        <v>41.25</v>
      </c>
      <c r="BW6" s="22">
        <f t="shared" si="8"/>
        <v>42.5</v>
      </c>
      <c r="BX6" s="22">
        <f t="shared" si="8"/>
        <v>41.84</v>
      </c>
      <c r="BY6" s="22">
        <f t="shared" si="8"/>
        <v>41.44</v>
      </c>
      <c r="BZ6" s="21" t="str">
        <f>IF(BZ7="","",IF(BZ7="-","【-】","【"&amp;SUBSTITUTE(TEXT(BZ7,"#,##0.00"),"-","△")&amp;"】"))</f>
        <v>【54.59】</v>
      </c>
      <c r="CA6" s="22">
        <f>IF(CA7="",NA(),CA7)</f>
        <v>453.64</v>
      </c>
      <c r="CB6" s="22">
        <f t="shared" ref="CB6:CJ6" si="9">IF(CB7="",NA(),CB7)</f>
        <v>683.68</v>
      </c>
      <c r="CC6" s="22">
        <f t="shared" si="9"/>
        <v>858.67</v>
      </c>
      <c r="CD6" s="22">
        <f t="shared" si="9"/>
        <v>862.96</v>
      </c>
      <c r="CE6" s="22">
        <f t="shared" si="9"/>
        <v>680.12</v>
      </c>
      <c r="CF6" s="22">
        <f t="shared" si="9"/>
        <v>383.2</v>
      </c>
      <c r="CG6" s="22">
        <f t="shared" si="9"/>
        <v>383.25</v>
      </c>
      <c r="CH6" s="22">
        <f t="shared" si="9"/>
        <v>377.72</v>
      </c>
      <c r="CI6" s="22">
        <f t="shared" si="9"/>
        <v>390.47</v>
      </c>
      <c r="CJ6" s="22">
        <f t="shared" si="9"/>
        <v>403.61</v>
      </c>
      <c r="CK6" s="21" t="str">
        <f>IF(CK7="","",IF(CK7="-","【-】","【"&amp;SUBSTITUTE(TEXT(CK7,"#,##0.00"),"-","△")&amp;"】"))</f>
        <v>【301.20】</v>
      </c>
      <c r="CL6" s="22">
        <f>IF(CL7="",NA(),CL7)</f>
        <v>25</v>
      </c>
      <c r="CM6" s="22">
        <f t="shared" ref="CM6:CU6" si="10">IF(CM7="",NA(),CM7)</f>
        <v>23.89</v>
      </c>
      <c r="CN6" s="22">
        <f t="shared" si="10"/>
        <v>23.88</v>
      </c>
      <c r="CO6" s="22">
        <f t="shared" si="10"/>
        <v>24.84</v>
      </c>
      <c r="CP6" s="22">
        <f t="shared" si="10"/>
        <v>30.03</v>
      </c>
      <c r="CQ6" s="22">
        <f t="shared" si="10"/>
        <v>47.95</v>
      </c>
      <c r="CR6" s="22">
        <f t="shared" si="10"/>
        <v>48.26</v>
      </c>
      <c r="CS6" s="22">
        <f t="shared" si="10"/>
        <v>48.01</v>
      </c>
      <c r="CT6" s="22">
        <f t="shared" si="10"/>
        <v>49.08</v>
      </c>
      <c r="CU6" s="22">
        <f t="shared" si="10"/>
        <v>51.46</v>
      </c>
      <c r="CV6" s="21" t="str">
        <f>IF(CV7="","",IF(CV7="-","【-】","【"&amp;SUBSTITUTE(TEXT(CV7,"#,##0.00"),"-","△")&amp;"】"))</f>
        <v>【56.42】</v>
      </c>
      <c r="CW6" s="22">
        <f>IF(CW7="",NA(),CW7)</f>
        <v>95.49</v>
      </c>
      <c r="CX6" s="22">
        <f t="shared" ref="CX6:DF6" si="11">IF(CX7="",NA(),CX7)</f>
        <v>92.2</v>
      </c>
      <c r="CY6" s="22">
        <f t="shared" si="11"/>
        <v>94.62</v>
      </c>
      <c r="CZ6" s="22">
        <f t="shared" si="11"/>
        <v>91.33</v>
      </c>
      <c r="DA6" s="22">
        <f t="shared" si="11"/>
        <v>93.55</v>
      </c>
      <c r="DB6" s="22">
        <f t="shared" si="11"/>
        <v>74.900000000000006</v>
      </c>
      <c r="DC6" s="22">
        <f t="shared" si="11"/>
        <v>72.72</v>
      </c>
      <c r="DD6" s="22">
        <f t="shared" si="11"/>
        <v>72.75</v>
      </c>
      <c r="DE6" s="22">
        <f t="shared" si="11"/>
        <v>71.27</v>
      </c>
      <c r="DF6" s="22">
        <f t="shared" si="11"/>
        <v>68.58</v>
      </c>
      <c r="DG6" s="21" t="str">
        <f>IF(DG7="","",IF(DG7="-","【-】","【"&amp;SUBSTITUTE(TEXT(DG7,"#,##0.00"),"-","△")&amp;"】"))</f>
        <v>【71.01】</v>
      </c>
      <c r="DH6" s="21" t="e">
        <f>IF(DH7="",NA(),DH7)</f>
        <v>#N/A</v>
      </c>
      <c r="DI6" s="21" t="e">
        <f t="shared" ref="DI6:DQ6" si="12">IF(DI7="",NA(),DI7)</f>
        <v>#N/A</v>
      </c>
      <c r="DJ6" s="21" t="e">
        <f t="shared" si="12"/>
        <v>#N/A</v>
      </c>
      <c r="DK6" s="21" t="e">
        <f t="shared" si="12"/>
        <v>#N/A</v>
      </c>
      <c r="DL6" s="21" t="e">
        <f t="shared" si="12"/>
        <v>#N/A</v>
      </c>
      <c r="DM6" s="21" t="e">
        <f t="shared" si="12"/>
        <v>#N/A</v>
      </c>
      <c r="DN6" s="21" t="e">
        <f t="shared" si="12"/>
        <v>#N/A</v>
      </c>
      <c r="DO6" s="21" t="e">
        <f t="shared" si="12"/>
        <v>#N/A</v>
      </c>
      <c r="DP6" s="21" t="e">
        <f t="shared" si="12"/>
        <v>#N/A</v>
      </c>
      <c r="DQ6" s="21" t="e">
        <f t="shared" si="12"/>
        <v>#N/A</v>
      </c>
      <c r="DR6" s="21" t="str">
        <f>IF(DR7="","",IF(DR7="-","【-】","【"&amp;SUBSTITUTE(TEXT(DR7,"#,##0.00"),"-","△")&amp;"】"))</f>
        <v/>
      </c>
      <c r="DS6" s="21" t="e">
        <f>IF(DS7="",NA(),DS7)</f>
        <v>#N/A</v>
      </c>
      <c r="DT6" s="21" t="e">
        <f t="shared" ref="DT6:EB6" si="13">IF(DT7="",NA(),DT7)</f>
        <v>#N/A</v>
      </c>
      <c r="DU6" s="21" t="e">
        <f t="shared" si="13"/>
        <v>#N/A</v>
      </c>
      <c r="DV6" s="21" t="e">
        <f t="shared" si="13"/>
        <v>#N/A</v>
      </c>
      <c r="DW6" s="21" t="e">
        <f t="shared" si="13"/>
        <v>#N/A</v>
      </c>
      <c r="DX6" s="21" t="e">
        <f t="shared" si="13"/>
        <v>#N/A</v>
      </c>
      <c r="DY6" s="21" t="e">
        <f t="shared" si="13"/>
        <v>#N/A</v>
      </c>
      <c r="DZ6" s="21" t="e">
        <f t="shared" si="13"/>
        <v>#N/A</v>
      </c>
      <c r="EA6" s="21" t="e">
        <f t="shared" si="13"/>
        <v>#N/A</v>
      </c>
      <c r="EB6" s="21" t="e">
        <f t="shared" si="13"/>
        <v>#N/A</v>
      </c>
      <c r="EC6" s="21" t="str">
        <f>IF(EC7="","",IF(EC7="-","【-】","【"&amp;SUBSTITUTE(TEXT(EC7,"#,##0.00"),"-","△")&amp;"】"))</f>
        <v/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0.56999999999999995</v>
      </c>
      <c r="EJ6" s="22">
        <f t="shared" si="14"/>
        <v>0.62</v>
      </c>
      <c r="EK6" s="22">
        <f t="shared" si="14"/>
        <v>0.39</v>
      </c>
      <c r="EL6" s="22">
        <f t="shared" si="14"/>
        <v>0.61</v>
      </c>
      <c r="EM6" s="22">
        <f t="shared" si="14"/>
        <v>0.4</v>
      </c>
      <c r="EN6" s="21" t="str">
        <f>IF(EN7="","",IF(EN7="-","【-】","【"&amp;SUBSTITUTE(TEXT(EN7,"#,##0.00"),"-","△")&amp;"】"))</f>
        <v>【0.58】</v>
      </c>
    </row>
    <row r="7" spans="1:144" s="23" customFormat="1">
      <c r="A7" s="15"/>
      <c r="B7" s="24">
        <v>2021</v>
      </c>
      <c r="C7" s="24">
        <v>16683</v>
      </c>
      <c r="D7" s="24">
        <v>47</v>
      </c>
      <c r="E7" s="24">
        <v>1</v>
      </c>
      <c r="F7" s="24">
        <v>0</v>
      </c>
      <c r="G7" s="24">
        <v>0</v>
      </c>
      <c r="H7" s="24" t="s">
        <v>96</v>
      </c>
      <c r="I7" s="24" t="s">
        <v>97</v>
      </c>
      <c r="J7" s="24" t="s">
        <v>98</v>
      </c>
      <c r="K7" s="24" t="s">
        <v>99</v>
      </c>
      <c r="L7" s="24" t="s">
        <v>100</v>
      </c>
      <c r="M7" s="24" t="s">
        <v>101</v>
      </c>
      <c r="N7" s="25" t="s">
        <v>102</v>
      </c>
      <c r="O7" s="25" t="s">
        <v>103</v>
      </c>
      <c r="P7" s="25">
        <v>2.35</v>
      </c>
      <c r="Q7" s="25">
        <v>4510</v>
      </c>
      <c r="R7" s="25">
        <v>7391</v>
      </c>
      <c r="S7" s="25">
        <v>773.13</v>
      </c>
      <c r="T7" s="25">
        <v>9.56</v>
      </c>
      <c r="U7" s="25">
        <v>173</v>
      </c>
      <c r="V7" s="25">
        <v>19.600000000000001</v>
      </c>
      <c r="W7" s="25">
        <v>8.83</v>
      </c>
      <c r="X7" s="25">
        <v>77.709999999999994</v>
      </c>
      <c r="Y7" s="25">
        <v>76.38</v>
      </c>
      <c r="Z7" s="25">
        <v>84.04</v>
      </c>
      <c r="AA7" s="25">
        <v>94.23</v>
      </c>
      <c r="AB7" s="25">
        <v>61.86</v>
      </c>
      <c r="AC7" s="25">
        <v>74.05</v>
      </c>
      <c r="AD7" s="25">
        <v>73.25</v>
      </c>
      <c r="AE7" s="25">
        <v>75.06</v>
      </c>
      <c r="AF7" s="25">
        <v>73.22</v>
      </c>
      <c r="AG7" s="25">
        <v>69.05</v>
      </c>
      <c r="AH7" s="25">
        <v>73.42</v>
      </c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>
        <v>1418.77</v>
      </c>
      <c r="BF7" s="25">
        <v>1407.8</v>
      </c>
      <c r="BG7" s="25">
        <v>1355</v>
      </c>
      <c r="BH7" s="25">
        <v>1561.82</v>
      </c>
      <c r="BI7" s="25">
        <v>1244.19</v>
      </c>
      <c r="BJ7" s="25">
        <v>1302.33</v>
      </c>
      <c r="BK7" s="25">
        <v>1274.21</v>
      </c>
      <c r="BL7" s="25">
        <v>1183.92</v>
      </c>
      <c r="BM7" s="25">
        <v>1128.72</v>
      </c>
      <c r="BN7" s="25">
        <v>1125.25</v>
      </c>
      <c r="BO7" s="25">
        <v>940.88</v>
      </c>
      <c r="BP7" s="25">
        <v>30.33</v>
      </c>
      <c r="BQ7" s="25">
        <v>20.440000000000001</v>
      </c>
      <c r="BR7" s="25">
        <v>16.260000000000002</v>
      </c>
      <c r="BS7" s="25">
        <v>13.3</v>
      </c>
      <c r="BT7" s="25">
        <v>19.440000000000001</v>
      </c>
      <c r="BU7" s="25">
        <v>40.89</v>
      </c>
      <c r="BV7" s="25">
        <v>41.25</v>
      </c>
      <c r="BW7" s="25">
        <v>42.5</v>
      </c>
      <c r="BX7" s="25">
        <v>41.84</v>
      </c>
      <c r="BY7" s="25">
        <v>41.44</v>
      </c>
      <c r="BZ7" s="25">
        <v>54.59</v>
      </c>
      <c r="CA7" s="25">
        <v>453.64</v>
      </c>
      <c r="CB7" s="25">
        <v>683.68</v>
      </c>
      <c r="CC7" s="25">
        <v>858.67</v>
      </c>
      <c r="CD7" s="25">
        <v>862.96</v>
      </c>
      <c r="CE7" s="25">
        <v>680.12</v>
      </c>
      <c r="CF7" s="25">
        <v>383.2</v>
      </c>
      <c r="CG7" s="25">
        <v>383.25</v>
      </c>
      <c r="CH7" s="25">
        <v>377.72</v>
      </c>
      <c r="CI7" s="25">
        <v>390.47</v>
      </c>
      <c r="CJ7" s="25">
        <v>403.61</v>
      </c>
      <c r="CK7" s="25">
        <v>301.2</v>
      </c>
      <c r="CL7" s="25">
        <v>25</v>
      </c>
      <c r="CM7" s="25">
        <v>23.89</v>
      </c>
      <c r="CN7" s="25">
        <v>23.88</v>
      </c>
      <c r="CO7" s="25">
        <v>24.84</v>
      </c>
      <c r="CP7" s="25">
        <v>30.03</v>
      </c>
      <c r="CQ7" s="25">
        <v>47.95</v>
      </c>
      <c r="CR7" s="25">
        <v>48.26</v>
      </c>
      <c r="CS7" s="25">
        <v>48.01</v>
      </c>
      <c r="CT7" s="25">
        <v>49.08</v>
      </c>
      <c r="CU7" s="25">
        <v>51.46</v>
      </c>
      <c r="CV7" s="25">
        <v>56.42</v>
      </c>
      <c r="CW7" s="25">
        <v>95.49</v>
      </c>
      <c r="CX7" s="25">
        <v>92.2</v>
      </c>
      <c r="CY7" s="25">
        <v>94.62</v>
      </c>
      <c r="CZ7" s="25">
        <v>91.33</v>
      </c>
      <c r="DA7" s="25">
        <v>93.55</v>
      </c>
      <c r="DB7" s="25">
        <v>74.900000000000006</v>
      </c>
      <c r="DC7" s="25">
        <v>72.72</v>
      </c>
      <c r="DD7" s="25">
        <v>72.75</v>
      </c>
      <c r="DE7" s="25">
        <v>71.27</v>
      </c>
      <c r="DF7" s="25">
        <v>68.58</v>
      </c>
      <c r="DG7" s="25">
        <v>71.010000000000005</v>
      </c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0.56999999999999995</v>
      </c>
      <c r="EJ7" s="25">
        <v>0.62</v>
      </c>
      <c r="EK7" s="25">
        <v>0.39</v>
      </c>
      <c r="EL7" s="25">
        <v>0.61</v>
      </c>
      <c r="EM7" s="25">
        <v>0.4</v>
      </c>
      <c r="EN7" s="25">
        <v>0.57999999999999996</v>
      </c>
    </row>
    <row r="8" spans="1:144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</row>
    <row r="9" spans="1:144">
      <c r="A9" s="27"/>
      <c r="B9" s="27" t="s">
        <v>104</v>
      </c>
      <c r="C9" s="27" t="s">
        <v>105</v>
      </c>
      <c r="D9" s="27" t="s">
        <v>106</v>
      </c>
      <c r="E9" s="27" t="s">
        <v>107</v>
      </c>
      <c r="F9" s="27" t="s">
        <v>108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>
      <c r="A10" s="27" t="s">
        <v>46</v>
      </c>
      <c r="B10" s="28">
        <f t="shared" ref="B10:C10" si="15">DATEVALUE($B7+12-B11&amp;"/1/"&amp;B12)</f>
        <v>47119</v>
      </c>
      <c r="C10" s="28">
        <f t="shared" si="15"/>
        <v>47484</v>
      </c>
      <c r="D10" s="29">
        <f>DATEVALUE($B7+12-D11&amp;"/1/"&amp;D12)</f>
        <v>47849</v>
      </c>
      <c r="E10" s="29">
        <f>DATEVALUE($B7+12-E11&amp;"/1/"&amp;E12)</f>
        <v>48215</v>
      </c>
      <c r="F10" s="29">
        <f>DATEVALUE($B7+12-F11&amp;"/1/"&amp;F12)</f>
        <v>48582</v>
      </c>
    </row>
    <row r="11" spans="1:144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4">
      <c r="B12">
        <v>1</v>
      </c>
      <c r="C12">
        <v>1</v>
      </c>
      <c r="D12">
        <v>1</v>
      </c>
      <c r="E12">
        <v>2</v>
      </c>
      <c r="F12">
        <v>3</v>
      </c>
      <c r="G12" t="s">
        <v>110</v>
      </c>
    </row>
    <row r="13" spans="1:144">
      <c r="B13" t="s">
        <v>111</v>
      </c>
      <c r="C13" t="s">
        <v>111</v>
      </c>
      <c r="D13" t="s">
        <v>112</v>
      </c>
      <c r="E13" t="s">
        <v>113</v>
      </c>
      <c r="F13" t="s">
        <v>112</v>
      </c>
      <c r="G13" t="s">
        <v>114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浜野 隆太</cp:lastModifiedBy>
  <dcterms:created xsi:type="dcterms:W3CDTF">2022-12-01T01:08:50Z</dcterms:created>
  <dcterms:modified xsi:type="dcterms:W3CDTF">2023-01-18T07:03:47Z</dcterms:modified>
  <cp:category/>
</cp:coreProperties>
</file>