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k668fs\共有領域\A_部署フォルダ\水道部\上下水道課\下水道業務係\調査関係\経営比較分析表\R2年度決算分　経営比較分析表(上水・簡水・下水)\【R4.1.26〆】公営企業に係る経営比較分析表(上・簡・下)\"/>
    </mc:Choice>
  </mc:AlternateContent>
  <workbookProtection workbookAlgorithmName="SHA-512" workbookHashValue="C4O1QoYtnXgA1mX4b09GHfCmQBAqBKySFCJOrjCzt1Yol0p+zWBDh15qehId07xZqEMlwyBHAEAgiwqQRzaCkw==" workbookSaltValue="e+ugEvh8A+eDSV5L7zio3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<sst xmlns="http://schemas.openxmlformats.org/spreadsheetml/2006/main" count="233" uniqueCount="118">
  <si>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</si>
  <si>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</si>
  <si>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</si>
  <si>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</si>
  <si>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</si>
  <si>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</si>
  <si>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</si>
  <si>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</si>
  <si>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</si>
  <si>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</si>
  <si>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</si>
  <si>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</si>
  <si>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</si>
  <si>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</si>
  <si>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</si>
  <si>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</si>
  <si>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</si>
  <si>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</si>
  <si>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</si>
  <si>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</si>
  <si>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</si>
  <si>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</si>
  <si>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</si>
  <si>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</si>
  <si>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</si>
  <si>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</si>
  <si>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</si>
  <si>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</si>
  <si>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</si>
  <si>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</si>
  <si>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</si>
  <si>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</si>
  <si>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</si>
  <si>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</si>
  <si>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</si>
  <si>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</si>
  <si>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</si>
  <si>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</si>
  <si>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</si>
  <si>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</si>
  <si>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</si>
  <si>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</si>
  <si>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</si>
  <si>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</si>
  <si>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</si>
  <si>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</si>
  <si>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</si>
  <si>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</si>
  <si>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</si>
  <si>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</si>
  <si>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</si>
  <si>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</si>
  <si>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</si>
  <si>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</si>
  <si>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</si>
  <si>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</si>
  <si>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</si>
  <si>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</si>
  <si>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</si>
  <si>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</si>
  <si>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</si>
  <si>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</si>
  <si>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</si>
  <si>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</si>
  <si>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</si>
  <si>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</si>
  <si>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</si>
  <si>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</si>
  <si>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</si>
  <si>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</si>
  <si>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</si>
  <si>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</si>
  <si>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</si>
  <si>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</si>
  <si>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</si>
  <si>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</si>
  <si>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</si>
  <si>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</si>
  <si>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</si>
  <si>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</si>
  <si>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</si>
  <si>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</si>
  <si>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</si>
  <si>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</si>
  <si>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</si>
  <si>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</si>
  <si>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</si>
  <si>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</si>
  <si>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</si>
  <si>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</si>
  <si>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</si>
  <si>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</si>
  <si>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</si>
  <si>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</si>
  <si>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</si>
  <si>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</si>
  <si>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</si>
  <si>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白糠町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</si>
  <si>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</si>
  <si>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</si>
  <si>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</si>
  <si>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</si>
  <si>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</si>
  <si>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</si>
  <si>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</si>
  <si>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</si>
  <si>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</si>
  <si>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</si>
  <si>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</si>
  <si>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</si>
  <si>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</si>
  <si>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</si>
  <si>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</si>
  <si>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</si>
  <si>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</si>
  <si>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一般会計からの繰入に頼らざるを得ない経営状況であることから、今後も財政当局との十分な協議の下で設備更新を取り進め、水の安定供給の維持を図ることとします。</t>
    <rPh sb="1" eb="3">
      <t>イッパン</t>
    </rPh>
    <rPh sb="3" eb="5">
      <t>カイケイ</t>
    </rPh>
    <rPh sb="8" eb="10">
      <t>クリイレ</t>
    </rPh>
    <rPh sb="11" eb="12">
      <t>タヨ</t>
    </rPh>
    <rPh sb="16" eb="17">
      <t>エ</t>
    </rPh>
    <rPh sb="19" eb="21">
      <t>ケイエイ</t>
    </rPh>
    <rPh sb="21" eb="23">
      <t>ジョウキョウ</t>
    </rPh>
    <rPh sb="31" eb="33">
      <t>コンゴ</t>
    </rPh>
    <rPh sb="34" eb="36">
      <t>ザイセイ</t>
    </rPh>
    <rPh sb="36" eb="38">
      <t>トウキョク</t>
    </rPh>
    <rPh sb="40" eb="42">
      <t>ジュウブン</t>
    </rPh>
    <rPh sb="43" eb="45">
      <t>キョウギ</t>
    </rPh>
    <rPh sb="46" eb="47">
      <t>モト</t>
    </rPh>
    <rPh sb="48" eb="50">
      <t>セツビ</t>
    </rPh>
    <rPh sb="50" eb="52">
      <t>コウシン</t>
    </rPh>
    <rPh sb="53" eb="54">
      <t>ト</t>
    </rPh>
    <rPh sb="55" eb="56">
      <t>スス</t>
    </rPh>
    <rPh sb="58" eb="59">
      <t>ミズ</t>
    </rPh>
    <rPh sb="60" eb="62">
      <t>アンテイ</t>
    </rPh>
    <rPh sb="62" eb="64">
      <t>キョウキュウ</t>
    </rPh>
    <rPh sb="65" eb="67">
      <t>イジ</t>
    </rPh>
    <rPh sb="68" eb="69">
      <t>ハカ</t>
    </rPh>
    <phoneticPr fontId="4"/>
  </si>
  <si>
    <t>　使用料収入では経営を賄えないことから、一般会計からの繰入により収支の均衡を図っています。
　有収率については、類似団体平均値、全国平均値を大きく上回っており、施設の稼働状況は良好と判断します。
　給水戸数が少ないため、施設利用率は平均値の半分ほどとなっていますが、配水量自体に大きな影響はないものと思われます。</t>
    <rPh sb="1" eb="4">
      <t>シヨウリョウ</t>
    </rPh>
    <rPh sb="4" eb="6">
      <t>シュウニュウ</t>
    </rPh>
    <rPh sb="8" eb="10">
      <t>ケイエイ</t>
    </rPh>
    <rPh sb="11" eb="12">
      <t>マカナ</t>
    </rPh>
    <rPh sb="20" eb="22">
      <t>イッパン</t>
    </rPh>
    <rPh sb="22" eb="24">
      <t>カイケイ</t>
    </rPh>
    <rPh sb="27" eb="29">
      <t>クリイレ</t>
    </rPh>
    <rPh sb="32" eb="34">
      <t>シュウシ</t>
    </rPh>
    <rPh sb="35" eb="37">
      <t>キンコウ</t>
    </rPh>
    <rPh sb="38" eb="39">
      <t>ハカ</t>
    </rPh>
    <rPh sb="47" eb="50">
      <t>ユウシュウリツ</t>
    </rPh>
    <rPh sb="56" eb="58">
      <t>ルイジ</t>
    </rPh>
    <rPh sb="58" eb="60">
      <t>ダンタイ</t>
    </rPh>
    <rPh sb="60" eb="63">
      <t>ヘイキンチ</t>
    </rPh>
    <rPh sb="64" eb="69">
      <t>ゼンコクヘイキンチ</t>
    </rPh>
    <rPh sb="70" eb="71">
      <t>オオ</t>
    </rPh>
    <rPh sb="73" eb="75">
      <t>ウワマワ</t>
    </rPh>
    <rPh sb="80" eb="82">
      <t>シセツ</t>
    </rPh>
    <rPh sb="83" eb="85">
      <t>カドウ</t>
    </rPh>
    <rPh sb="85" eb="87">
      <t>ジョウキョウ</t>
    </rPh>
    <rPh sb="88" eb="90">
      <t>リョウコウ</t>
    </rPh>
    <rPh sb="91" eb="93">
      <t>ハンダン</t>
    </rPh>
    <rPh sb="99" eb="101">
      <t>キュウスイ</t>
    </rPh>
    <rPh sb="101" eb="103">
      <t>コスウ</t>
    </rPh>
    <rPh sb="104" eb="105">
      <t>スク</t>
    </rPh>
    <rPh sb="110" eb="112">
      <t>シセツ</t>
    </rPh>
    <phoneticPr fontId="4"/>
  </si>
  <si>
    <t>　供用開始から２３年経過することから、主に施設整備について計画的に更新していく予定です。</t>
    <rPh sb="1" eb="3">
      <t>キョウヨウ</t>
    </rPh>
    <rPh sb="3" eb="5">
      <t>カイシ</t>
    </rPh>
    <rPh sb="9" eb="10">
      <t>ネン</t>
    </rPh>
    <rPh sb="10" eb="12">
      <t>ケイカ</t>
    </rPh>
    <rPh sb="19" eb="20">
      <t>オモ</t>
    </rPh>
    <rPh sb="21" eb="23">
      <t>シセツ</t>
    </rPh>
    <rPh sb="23" eb="25">
      <t>セイビ</t>
    </rPh>
    <rPh sb="29" eb="32">
      <t>ケイカクテキ</t>
    </rPh>
    <rPh sb="33" eb="35">
      <t>コウシン</t>
    </rPh>
    <rPh sb="39" eb="4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</si>
</sst>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0-44F4-82A3-3D878C127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0-44F4-82A3-3D878C127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22.96</c:v>
                </c:pt>
                <c:pt idx="1">
                  <c:v>25</c:v>
                </c:pt>
                <c:pt idx="2">
                  <c:v>23.89</c:v>
                </c:pt>
                <c:pt idx="3">
                  <c:v>23.88</c:v>
                </c:pt>
                <c:pt idx="4">
                  <c:v>24.84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4-4017-B21A-6A1C67DF8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17-B21A-6A1C67DF8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97.15</c:v>
                </c:pt>
                <c:pt idx="1">
                  <c:v>95.49</c:v>
                </c:pt>
                <c:pt idx="2">
                  <c:v>92.2</c:v>
                </c:pt>
                <c:pt idx="3">
                  <c:v>94.62</c:v>
                </c:pt>
                <c:pt idx="4">
                  <c:v>91.33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6-49CE-94D4-EC805036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6-49CE-94D4-EC805036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77.52</c:v>
                </c:pt>
                <c:pt idx="1">
                  <c:v>77.709999999999994</c:v>
                </c:pt>
                <c:pt idx="2">
                  <c:v>76.38</c:v>
                </c:pt>
                <c:pt idx="3">
                  <c:v>84.04</c:v>
                </c:pt>
                <c:pt idx="4">
                  <c:v>94.23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1-43AC-9B1A-72342CB6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1-43AC-9B1A-72342CB6B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BDE-8E92-6F530B7C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D3-4BDE-8E92-6F530B7C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4-4B7E-BF34-3E0884006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4-4B7E-BF34-3E0884006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D-4A3A-A8D3-C71C5DC42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D-4A3A-A8D3-C71C5DC42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B-4244-AB18-220854F00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B-4244-AB18-220854F00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1335.45</c:v>
                </c:pt>
                <c:pt idx="1">
                  <c:v>1418.77</c:v>
                </c:pt>
                <c:pt idx="2">
                  <c:v>1407.8</c:v>
                </c:pt>
                <c:pt idx="3">
                  <c:v>1355</c:v>
                </c:pt>
                <c:pt idx="4">
                  <c:v>1561.82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A-44F7-9816-3E10D3FB4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A-44F7-9816-3E10D3FB4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30.21</c:v>
                </c:pt>
                <c:pt idx="1">
                  <c:v>30.33</c:v>
                </c:pt>
                <c:pt idx="2">
                  <c:v>20.440000000000001</c:v>
                </c:pt>
                <c:pt idx="3">
                  <c:v>16.260000000000002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C-45A0-9608-81D5111D7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C-45A0-9608-81D5111D7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460.35</c:v>
                </c:pt>
                <c:pt idx="1">
                  <c:v>453.64</c:v>
                </c:pt>
                <c:pt idx="2">
                  <c:v>683.68</c:v>
                </c:pt>
                <c:pt idx="3">
                  <c:v>858.67</c:v>
                </c:pt>
                <c:pt idx="4">
                  <c:v>862.96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C-41E7-AEC3-E822DB1C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C-41E7-AEC3-E822DB1C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北海道　白糠町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7539</v>
      </c>
      <c r="AM8" s="51"/>
      <c r="AN8" s="51"/>
      <c r="AO8" s="51"/>
      <c r="AP8" s="51"/>
      <c r="AQ8" s="51"/>
      <c r="AR8" s="51"/>
      <c r="AS8" s="51"/>
      <c r="AT8" s="47">
        <f>データ!$S$6</f>
        <v>773.13</v>
      </c>
      <c r="AU8" s="47"/>
      <c r="AV8" s="47"/>
      <c r="AW8" s="47"/>
      <c r="AX8" s="47"/>
      <c r="AY8" s="47"/>
      <c r="AZ8" s="47"/>
      <c r="BA8" s="47"/>
      <c r="BB8" s="47">
        <f>データ!$T$6</f>
        <v>9.75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2.4300000000000002</v>
      </c>
      <c r="Q10" s="47"/>
      <c r="R10" s="47"/>
      <c r="S10" s="47"/>
      <c r="T10" s="47"/>
      <c r="U10" s="47"/>
      <c r="V10" s="47"/>
      <c r="W10" s="51">
        <f>データ!$Q$6</f>
        <v>4510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182</v>
      </c>
      <c r="AM10" s="51"/>
      <c r="AN10" s="51"/>
      <c r="AO10" s="51"/>
      <c r="AP10" s="51"/>
      <c r="AQ10" s="51"/>
      <c r="AR10" s="51"/>
      <c r="AS10" s="51"/>
      <c r="AT10" s="47">
        <f>データ!$V$6</f>
        <v>19.600000000000001</v>
      </c>
      <c r="AU10" s="47"/>
      <c r="AV10" s="47"/>
      <c r="AW10" s="47"/>
      <c r="AX10" s="47"/>
      <c r="AY10" s="47"/>
      <c r="AZ10" s="47"/>
      <c r="BA10" s="47"/>
      <c r="BB10" s="47">
        <f>データ!$W$6</f>
        <v>9.2899999999999991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117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115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43</v>
      </c>
      <c r="O85" s="27" t="str">
        <f>データ!EN6</f>
        <v>【0.80】</v>
      </c>
    </row>
  </sheetData>
  <sheetProtection algorithmName="SHA-512" hashValue="WHMUaBBiPzBrdMcETxDh6lPYKIT+zItcMZWjsTwhcCLgpauCqtkJE7Y76Ns0LhNsLZv9GUPK3aK76wXF6ah1HA==" saltValue="TxEqkunV/oi0JAxkgeiGF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54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55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57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58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59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60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61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62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63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64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65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66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67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2020</v>
      </c>
      <c r="C6" s="34">
        <f t="shared" ref="C6:W6" si="3">C7</f>
        <v>16683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白糠町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2.4300000000000002</v>
      </c>
      <c r="Q6" s="35">
        <f t="shared" si="3"/>
        <v>4510</v>
      </c>
      <c r="R6" s="35">
        <f t="shared" si="3"/>
        <v>7539</v>
      </c>
      <c r="S6" s="35">
        <f t="shared" si="3"/>
        <v>773.13</v>
      </c>
      <c r="T6" s="35">
        <f t="shared" si="3"/>
        <v>9.75</v>
      </c>
      <c r="U6" s="35">
        <f t="shared" si="3"/>
        <v>182</v>
      </c>
      <c r="V6" s="35">
        <f t="shared" si="3"/>
        <v>19.600000000000001</v>
      </c>
      <c r="W6" s="35">
        <f t="shared" si="3"/>
        <v>9.2899999999999991</v>
      </c>
      <c r="X6" s="36">
        <f>IF(X7="",NA(),X7)</f>
        <v>77.52</v>
      </c>
      <c r="Y6" s="36">
        <f t="shared" ref="Y6:AG6" si="4">IF(Y7="",NA(),Y7)</f>
        <v>77.709999999999994</v>
      </c>
      <c r="Z6" s="36">
        <f t="shared" si="4"/>
        <v>76.38</v>
      </c>
      <c r="AA6" s="36">
        <f t="shared" si="4"/>
        <v>84.04</v>
      </c>
      <c r="AB6" s="36">
        <f t="shared" si="4"/>
        <v>94.23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1335.45</v>
      </c>
      <c r="BF6" s="36">
        <f t="shared" ref="BF6:BN6" si="7">IF(BF7="",NA(),BF7)</f>
        <v>1418.77</v>
      </c>
      <c r="BG6" s="36">
        <f t="shared" si="7"/>
        <v>1407.8</v>
      </c>
      <c r="BH6" s="36">
        <f t="shared" si="7"/>
        <v>1355</v>
      </c>
      <c r="BI6" s="36">
        <f t="shared" si="7"/>
        <v>1561.82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30.21</v>
      </c>
      <c r="BQ6" s="36">
        <f t="shared" ref="BQ6:BY6" si="8">IF(BQ7="",NA(),BQ7)</f>
        <v>30.33</v>
      </c>
      <c r="BR6" s="36">
        <f t="shared" si="8"/>
        <v>20.440000000000001</v>
      </c>
      <c r="BS6" s="36">
        <f t="shared" si="8"/>
        <v>16.260000000000002</v>
      </c>
      <c r="BT6" s="36">
        <f t="shared" si="8"/>
        <v>13.3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460.35</v>
      </c>
      <c r="CB6" s="36">
        <f t="shared" ref="CB6:CJ6" si="9">IF(CB7="",NA(),CB7)</f>
        <v>453.64</v>
      </c>
      <c r="CC6" s="36">
        <f t="shared" si="9"/>
        <v>683.68</v>
      </c>
      <c r="CD6" s="36">
        <f t="shared" si="9"/>
        <v>858.67</v>
      </c>
      <c r="CE6" s="36">
        <f t="shared" si="9"/>
        <v>862.96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22.96</v>
      </c>
      <c r="CM6" s="36">
        <f t="shared" ref="CM6:CU6" si="10">IF(CM7="",NA(),CM7)</f>
        <v>25</v>
      </c>
      <c r="CN6" s="36">
        <f t="shared" si="10"/>
        <v>23.89</v>
      </c>
      <c r="CO6" s="36">
        <f t="shared" si="10"/>
        <v>23.88</v>
      </c>
      <c r="CP6" s="36">
        <f t="shared" si="10"/>
        <v>24.84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97.15</v>
      </c>
      <c r="CX6" s="36">
        <f t="shared" ref="CX6:DF6" si="11">IF(CX7="",NA(),CX7)</f>
        <v>95.49</v>
      </c>
      <c r="CY6" s="36">
        <f t="shared" si="11"/>
        <v>92.2</v>
      </c>
      <c r="CZ6" s="36">
        <f t="shared" si="11"/>
        <v>94.62</v>
      </c>
      <c r="DA6" s="36">
        <f t="shared" si="11"/>
        <v>91.33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16683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2.4300000000000002</v>
      </c>
      <c r="Q7" s="39">
        <v>4510</v>
      </c>
      <c r="R7" s="39">
        <v>7539</v>
      </c>
      <c r="S7" s="39">
        <v>773.13</v>
      </c>
      <c r="T7" s="39">
        <v>9.75</v>
      </c>
      <c r="U7" s="39">
        <v>182</v>
      </c>
      <c r="V7" s="39">
        <v>19.600000000000001</v>
      </c>
      <c r="W7" s="39">
        <v>9.2899999999999991</v>
      </c>
      <c r="X7" s="39">
        <v>77.52</v>
      </c>
      <c r="Y7" s="39">
        <v>77.709999999999994</v>
      </c>
      <c r="Z7" s="39">
        <v>76.38</v>
      </c>
      <c r="AA7" s="39">
        <v>84.04</v>
      </c>
      <c r="AB7" s="39">
        <v>94.23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1335.45</v>
      </c>
      <c r="BF7" s="39">
        <v>1418.77</v>
      </c>
      <c r="BG7" s="39">
        <v>1407.8</v>
      </c>
      <c r="BH7" s="39">
        <v>1355</v>
      </c>
      <c r="BI7" s="39">
        <v>1561.82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30.21</v>
      </c>
      <c r="BQ7" s="39">
        <v>30.33</v>
      </c>
      <c r="BR7" s="39">
        <v>20.440000000000001</v>
      </c>
      <c r="BS7" s="39">
        <v>16.260000000000002</v>
      </c>
      <c r="BT7" s="39">
        <v>13.3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460.35</v>
      </c>
      <c r="CB7" s="39">
        <v>453.64</v>
      </c>
      <c r="CC7" s="39">
        <v>683.68</v>
      </c>
      <c r="CD7" s="39">
        <v>858.67</v>
      </c>
      <c r="CE7" s="39">
        <v>862.96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22.96</v>
      </c>
      <c r="CM7" s="39">
        <v>25</v>
      </c>
      <c r="CN7" s="39">
        <v>23.89</v>
      </c>
      <c r="CO7" s="39">
        <v>23.88</v>
      </c>
      <c r="CP7" s="39">
        <v>24.84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97.15</v>
      </c>
      <c r="CX7" s="39">
        <v>95.49</v>
      </c>
      <c r="CY7" s="39">
        <v>92.2</v>
      </c>
      <c r="CZ7" s="39">
        <v>94.62</v>
      </c>
      <c r="DA7" s="39">
        <v>91.33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4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浜野 隆太</cp:lastModifiedBy>
  <cp:lastPrinted>2022-01-25T06:18:01Z</cp:lastPrinted>
  <dcterms:created xsi:type="dcterms:W3CDTF">2021-12-03T07:01:45Z</dcterms:created>
  <dcterms:modified xsi:type="dcterms:W3CDTF">2022-01-25T06:21:47Z</dcterms:modified>
  <cp:category/>
</cp:coreProperties>
</file>