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k668fs\共有領域\A_部署フォルダ\水道部\上下水道課\下水道業務係\調査関係\経営比較分析表\R2年度決算分　経営比較分析表(上水・簡水・下水)\【R4.1.26〆】公営企業に係る経営比較分析表(上・簡・下)\"/>
    </mc:Choice>
  </mc:AlternateContent>
  <workbookProtection workbookAlgorithmName="SHA-512" workbookHashValue="rJu7GO+GOcqKP4xxhNx/jtT7TA042EwT2kk49Om3CTEY2FOqxhWjCRwVaz+ZoyTykc8P0bfeNkzz9iBWaVEn/w==" workbookSaltValue="DZSHjeRBLbtEVXK66F1k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<sst xmlns="http://schemas.openxmlformats.org/spreadsheetml/2006/main" count="228" uniqueCount="115">
  <si>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</si>
  <si>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</si>
  <si>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</si>
  <si>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</si>
  <si>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</si>
  <si>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</si>
  <si>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</si>
  <si>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</si>
  <si>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</si>
  <si>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</si>
  <si>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</si>
  <si>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</si>
  <si>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</si>
  <si>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</si>
  <si>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</si>
  <si>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</si>
  <si>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</si>
  <si>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</si>
  <si>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</si>
  <si>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</si>
  <si>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</si>
  <si>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</si>
  <si>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</si>
  <si>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</si>
  <si>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</si>
  <si>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</si>
  <si>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</si>
  <si>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</si>
  <si>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</si>
  <si>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</si>
  <si>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</si>
  <si>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</si>
  <si>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</si>
  <si>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</si>
  <si>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</si>
  <si>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</si>
  <si>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</si>
  <si>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</si>
  <si>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</si>
  <si>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</si>
  <si>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</si>
  <si>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</si>
  <si>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</si>
  <si>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</si>
  <si>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</si>
  <si>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</si>
  <si>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</si>
  <si>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</si>
  <si>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</si>
  <si>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</si>
  <si>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</si>
  <si>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</si>
  <si>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</si>
  <si>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</si>
  <si>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</si>
  <si>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</si>
  <si>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</si>
  <si>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</si>
  <si>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</si>
  <si>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</si>
  <si>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</si>
  <si>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</si>
  <si>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</si>
  <si>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</si>
  <si>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</si>
  <si>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</si>
  <si>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</si>
  <si>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</si>
  <si>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</si>
  <si>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</si>
  <si>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</si>
  <si>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</si>
  <si>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</si>
  <si>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</si>
  <si>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</si>
  <si>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</si>
  <si>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</si>
  <si>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</si>
  <si>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</si>
  <si>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</si>
  <si>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</si>
  <si>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</si>
  <si>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</si>
  <si>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</si>
  <si>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</si>
  <si>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</si>
  <si>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</si>
  <si>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</si>
  <si>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</si>
  <si>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</si>
  <si>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</si>
  <si>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</si>
  <si>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</si>
  <si>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白糠町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</si>
  <si>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</si>
  <si>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</si>
  <si>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</si>
  <si>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</si>
  <si>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</si>
  <si>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</si>
  <si>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</si>
  <si>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</si>
  <si>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</si>
  <si>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</si>
  <si>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</si>
  <si>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</si>
  <si>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</si>
  <si>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</si>
  <si>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</si>
  <si>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</si>
  <si>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</si>
  <si>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</si>
  <si>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純利益は前年度より増加し、ある程度の積立金は保有しており、流動比率や企業債残高対給水収益比率が示すように、支払能力、債務残高も類似団体平均値、全国平均値と比較しても良好な状態であることから、現在のところ、経営状態は問題なしと判断します。</t>
    <rPh sb="1" eb="4">
      <t>ジュンリエキ</t>
    </rPh>
    <rPh sb="5" eb="8">
      <t>ゼンネンド</t>
    </rPh>
    <rPh sb="10" eb="12">
      <t>ゾウカ</t>
    </rPh>
    <rPh sb="16" eb="18">
      <t>テイド</t>
    </rPh>
    <rPh sb="19" eb="21">
      <t>ツミタテ</t>
    </rPh>
    <rPh sb="21" eb="22">
      <t>キン</t>
    </rPh>
    <rPh sb="23" eb="25">
      <t>ホユウ</t>
    </rPh>
    <rPh sb="30" eb="32">
      <t>リュウドウ</t>
    </rPh>
    <rPh sb="32" eb="34">
      <t>ヒリツ</t>
    </rPh>
    <rPh sb="35" eb="37">
      <t>キギョウ</t>
    </rPh>
    <rPh sb="37" eb="38">
      <t>サイ</t>
    </rPh>
    <rPh sb="38" eb="40">
      <t>ザンダカ</t>
    </rPh>
    <rPh sb="40" eb="41">
      <t>タイ</t>
    </rPh>
    <rPh sb="41" eb="43">
      <t>キュウスイ</t>
    </rPh>
    <rPh sb="43" eb="45">
      <t>シュウエキ</t>
    </rPh>
    <rPh sb="45" eb="47">
      <t>ヒリツ</t>
    </rPh>
    <rPh sb="48" eb="49">
      <t>シメ</t>
    </rPh>
    <rPh sb="54" eb="56">
      <t>シハライ</t>
    </rPh>
    <rPh sb="56" eb="58">
      <t>ノウリョク</t>
    </rPh>
    <rPh sb="59" eb="61">
      <t>サイム</t>
    </rPh>
    <rPh sb="61" eb="63">
      <t>ザンダカ</t>
    </rPh>
    <rPh sb="64" eb="66">
      <t>ルイジ</t>
    </rPh>
    <rPh sb="66" eb="68">
      <t>ダンタイ</t>
    </rPh>
    <rPh sb="68" eb="71">
      <t>ヘイキンチ</t>
    </rPh>
    <rPh sb="72" eb="74">
      <t>ゼンコク</t>
    </rPh>
    <rPh sb="74" eb="77">
      <t>ヘイキンチ</t>
    </rPh>
    <rPh sb="78" eb="80">
      <t>ヒカク</t>
    </rPh>
    <rPh sb="83" eb="85">
      <t>リョウコウ</t>
    </rPh>
    <rPh sb="86" eb="88">
      <t>ジョウタイ</t>
    </rPh>
    <rPh sb="96" eb="98">
      <t>ゲンザイ</t>
    </rPh>
    <rPh sb="103" eb="105">
      <t>ケイエイ</t>
    </rPh>
    <rPh sb="105" eb="107">
      <t>ジョウタイ</t>
    </rPh>
    <rPh sb="108" eb="110">
      <t>モンダイ</t>
    </rPh>
    <rPh sb="113" eb="115">
      <t>ハンダン</t>
    </rPh>
    <phoneticPr fontId="4"/>
  </si>
  <si>
    <t>　経常収支比率は、前年度より増加し経営の改善が図られ、料金回収率は、新型コロナウイルス感染症対策事業による基本料金免除措置に伴い、給水収益が減少したが、減少分については、一般会計からの補助金で補ったため、経営状態は健全であると判断されます。
　また、施設利用率については、類似団体平均値、全国平均値を上回っており、施設の効率性が十分に図られていると判断します。
　有収率については、漏水対策を行ったため、前年度より増加しています。</t>
    <rPh sb="1" eb="7">
      <t>ケイジョウシュウシヒリツ</t>
    </rPh>
    <rPh sb="9" eb="12">
      <t>ゼンネンド</t>
    </rPh>
    <rPh sb="14" eb="16">
      <t>ゾウカ</t>
    </rPh>
    <rPh sb="17" eb="19">
      <t>ケイエイ</t>
    </rPh>
    <rPh sb="20" eb="22">
      <t>カイゼン</t>
    </rPh>
    <rPh sb="23" eb="24">
      <t>ハカ</t>
    </rPh>
    <rPh sb="27" eb="29">
      <t>リョウキン</t>
    </rPh>
    <rPh sb="29" eb="31">
      <t>カイシュウ</t>
    </rPh>
    <rPh sb="31" eb="32">
      <t>リツ</t>
    </rPh>
    <rPh sb="34" eb="36">
      <t>シンガタ</t>
    </rPh>
    <rPh sb="43" eb="45">
      <t>カンセン</t>
    </rPh>
    <rPh sb="45" eb="46">
      <t>ショウ</t>
    </rPh>
    <rPh sb="46" eb="48">
      <t>タイサク</t>
    </rPh>
    <rPh sb="48" eb="50">
      <t>ジギョウ</t>
    </rPh>
    <rPh sb="53" eb="55">
      <t>キホン</t>
    </rPh>
    <rPh sb="55" eb="57">
      <t>リョウキン</t>
    </rPh>
    <rPh sb="57" eb="59">
      <t>メンジョ</t>
    </rPh>
    <rPh sb="59" eb="61">
      <t>ソチ</t>
    </rPh>
    <rPh sb="62" eb="63">
      <t>トモナ</t>
    </rPh>
    <rPh sb="65" eb="67">
      <t>キュウスイ</t>
    </rPh>
    <rPh sb="67" eb="69">
      <t>シュウエキ</t>
    </rPh>
    <rPh sb="70" eb="72">
      <t>ゲンショウ</t>
    </rPh>
    <rPh sb="76" eb="79">
      <t>ゲンショウブン</t>
    </rPh>
    <rPh sb="85" eb="87">
      <t>イッパン</t>
    </rPh>
    <rPh sb="87" eb="89">
      <t>カイケイ</t>
    </rPh>
    <rPh sb="92" eb="95">
      <t>ホジョキン</t>
    </rPh>
    <rPh sb="96" eb="97">
      <t>オギナ</t>
    </rPh>
    <rPh sb="125" eb="127">
      <t>シセツ</t>
    </rPh>
    <rPh sb="127" eb="129">
      <t>リヨウ</t>
    </rPh>
    <rPh sb="129" eb="130">
      <t>リツ</t>
    </rPh>
    <rPh sb="136" eb="138">
      <t>ルイジ</t>
    </rPh>
    <rPh sb="138" eb="140">
      <t>ダンタイ</t>
    </rPh>
    <rPh sb="140" eb="143">
      <t>ヘイキンチ</t>
    </rPh>
    <rPh sb="144" eb="146">
      <t>ゼンコク</t>
    </rPh>
    <rPh sb="146" eb="149">
      <t>ヘイキンチ</t>
    </rPh>
    <rPh sb="150" eb="152">
      <t>ウワマワ</t>
    </rPh>
    <rPh sb="157" eb="159">
      <t>シセツ</t>
    </rPh>
    <rPh sb="160" eb="163">
      <t>コウリツセイ</t>
    </rPh>
    <rPh sb="164" eb="166">
      <t>ジュウブン</t>
    </rPh>
    <rPh sb="167" eb="168">
      <t>ハカ</t>
    </rPh>
    <rPh sb="174" eb="176">
      <t>ハンダン</t>
    </rPh>
    <rPh sb="182" eb="185">
      <t>ユウシュウリツ</t>
    </rPh>
    <rPh sb="191" eb="193">
      <t>ロウスイ</t>
    </rPh>
    <rPh sb="193" eb="195">
      <t>タイサク</t>
    </rPh>
    <rPh sb="196" eb="197">
      <t>オコナ</t>
    </rPh>
    <rPh sb="202" eb="205">
      <t>ゼンネンド</t>
    </rPh>
    <rPh sb="207" eb="209">
      <t>ゾウカ</t>
    </rPh>
    <phoneticPr fontId="4"/>
  </si>
  <si>
    <t>　設備更新は、令和３年度までの整備計画により随時取り進めて行く予定です。
　また、管路についても、経年劣化率が高いことから、敷設後４０年以上経過した管から優先的に、計画的な更新を行うこととしています。</t>
    <rPh sb="1" eb="3">
      <t>セツビ</t>
    </rPh>
    <rPh sb="3" eb="5">
      <t>コウシン</t>
    </rPh>
    <rPh sb="7" eb="9">
      <t>レイワ</t>
    </rPh>
    <rPh sb="10" eb="12">
      <t>ネンド</t>
    </rPh>
    <rPh sb="15" eb="17">
      <t>セイビ</t>
    </rPh>
    <rPh sb="17" eb="19">
      <t>ケイカク</t>
    </rPh>
    <rPh sb="22" eb="24">
      <t>ズイジ</t>
    </rPh>
    <rPh sb="24" eb="25">
      <t>ト</t>
    </rPh>
    <rPh sb="26" eb="27">
      <t>スス</t>
    </rPh>
    <rPh sb="29" eb="30">
      <t>イ</t>
    </rPh>
    <rPh sb="31" eb="33">
      <t>ヨテイ</t>
    </rPh>
    <rPh sb="41" eb="43">
      <t>カンロ</t>
    </rPh>
    <rPh sb="49" eb="51">
      <t>ケイネン</t>
    </rPh>
    <rPh sb="51" eb="53">
      <t>レッカ</t>
    </rPh>
    <rPh sb="53" eb="54">
      <t>リツ</t>
    </rPh>
    <rPh sb="55" eb="56">
      <t>タカ</t>
    </rPh>
    <rPh sb="62" eb="63">
      <t>シ</t>
    </rPh>
    <rPh sb="63" eb="64">
      <t>セツ</t>
    </rPh>
    <rPh sb="64" eb="65">
      <t>ゴ</t>
    </rPh>
    <rPh sb="67" eb="68">
      <t>ネン</t>
    </rPh>
    <rPh sb="68" eb="70">
      <t>イジョウ</t>
    </rPh>
    <rPh sb="70" eb="72">
      <t>ケイカ</t>
    </rPh>
    <rPh sb="74" eb="75">
      <t>カン</t>
    </rPh>
    <rPh sb="77" eb="79">
      <t>ユウセン</t>
    </rPh>
    <rPh sb="79" eb="80">
      <t>テキ</t>
    </rPh>
    <rPh sb="82" eb="85">
      <t>ケイカクテキ</t>
    </rPh>
    <rPh sb="86" eb="88">
      <t>コウシン</t>
    </rPh>
    <rPh sb="89" eb="9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</si>
</sst>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1.1299999999999999</c:v>
                </c:pt>
                <c:pt idx="3" formatCode="#,##0.00;&quot;△&quot;#,##0.00;&quot;-&quot;">
                  <c:v>0.6</c:v>
                </c:pt>
                <c:pt idx="4" formatCode="#,##0.00;&quot;△&quot;#,##0.00;&quot;-&quot;">
                  <c:v>0.6</c:v>
                </c:pt>
              </c:numCache>
            </c:numRef>
          </c:val>
          <c:extLst>
            <c:ext xmlns:c16="http://schemas.microsoft.com/office/drawing/2014/chart" uri="{C3380CC4-5D6E-409C-BE32-E72D297353CC}">
              <c16:uniqueId val="{00000000-F197-4E28-A150-A95AB30BDA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F197-4E28-A150-A95AB30BDA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65.36</c:v>
                </c:pt>
                <c:pt idx="1">
                  <c:v>70.510000000000005</c:v>
                </c:pt>
                <c:pt idx="2">
                  <c:v>69.42</c:v>
                </c:pt>
                <c:pt idx="3">
                  <c:v>65.27</c:v>
                </c:pt>
                <c:pt idx="4">
                  <c:v>65.27</c:v>
                </c:pt>
              </c:numCache>
            </c:numRef>
          </c:val>
          <c:extLst>
            <c:ext xmlns:c16="http://schemas.microsoft.com/office/drawing/2014/chart" uri="{C3380CC4-5D6E-409C-BE32-E72D297353CC}">
              <c16:uniqueId val="{00000000-9E69-441C-A7B9-5C5A05977C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9E69-441C-A7B9-5C5A05977C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76.430000000000007</c:v>
                </c:pt>
                <c:pt idx="1">
                  <c:v>69.69</c:v>
                </c:pt>
                <c:pt idx="2">
                  <c:v>69.81</c:v>
                </c:pt>
                <c:pt idx="3">
                  <c:v>74.33</c:v>
                </c:pt>
                <c:pt idx="4">
                  <c:v>74.760000000000005</c:v>
                </c:pt>
              </c:numCache>
            </c:numRef>
          </c:val>
          <c:extLst>
            <c:ext xmlns:c16="http://schemas.microsoft.com/office/drawing/2014/chart" uri="{C3380CC4-5D6E-409C-BE32-E72D297353CC}">
              <c16:uniqueId val="{00000000-1C85-4713-B22B-98E3BD08F2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1C85-4713-B22B-98E3BD08F2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102.09</c:v>
                </c:pt>
                <c:pt idx="1">
                  <c:v>104.08</c:v>
                </c:pt>
                <c:pt idx="2">
                  <c:v>108.97</c:v>
                </c:pt>
                <c:pt idx="3">
                  <c:v>110.19</c:v>
                </c:pt>
                <c:pt idx="4">
                  <c:v>112.36</c:v>
                </c:pt>
              </c:numCache>
            </c:numRef>
          </c:val>
          <c:extLst>
            <c:ext xmlns:c16="http://schemas.microsoft.com/office/drawing/2014/chart" uri="{C3380CC4-5D6E-409C-BE32-E72D297353CC}">
              <c16:uniqueId val="{00000000-D288-4C9E-99E0-A7BA23A931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D288-4C9E-99E0-A7BA23A931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52.13</c:v>
                </c:pt>
                <c:pt idx="1">
                  <c:v>52.21</c:v>
                </c:pt>
                <c:pt idx="2">
                  <c:v>53.31</c:v>
                </c:pt>
                <c:pt idx="3">
                  <c:v>53.7</c:v>
                </c:pt>
                <c:pt idx="4">
                  <c:v>53.9</c:v>
                </c:pt>
              </c:numCache>
            </c:numRef>
          </c:val>
          <c:extLst>
            <c:ext xmlns:c16="http://schemas.microsoft.com/office/drawing/2014/chart" uri="{C3380CC4-5D6E-409C-BE32-E72D297353CC}">
              <c16:uniqueId val="{00000000-53C9-4E41-A6A5-07B2D64DC4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53C9-4E41-A6A5-07B2D64DC4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22.59</c:v>
                </c:pt>
                <c:pt idx="1">
                  <c:v>22.6</c:v>
                </c:pt>
                <c:pt idx="2">
                  <c:v>24.09</c:v>
                </c:pt>
                <c:pt idx="3">
                  <c:v>25.98</c:v>
                </c:pt>
                <c:pt idx="4">
                  <c:v>25.97</c:v>
                </c:pt>
              </c:numCache>
            </c:numRef>
          </c:val>
          <c:extLst>
            <c:ext xmlns:c16="http://schemas.microsoft.com/office/drawing/2014/chart" uri="{C3380CC4-5D6E-409C-BE32-E72D297353CC}">
              <c16:uniqueId val="{00000000-8090-4E87-AD07-2025AD224B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8090-4E87-AD07-2025AD224B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A8-40AB-A8F3-D94080C2B9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ABA8-40AB-A8F3-D94080C2B9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2345.14</c:v>
                </c:pt>
                <c:pt idx="1">
                  <c:v>1974.78</c:v>
                </c:pt>
                <c:pt idx="2">
                  <c:v>1696</c:v>
                </c:pt>
                <c:pt idx="3">
                  <c:v>2133.56</c:v>
                </c:pt>
                <c:pt idx="4">
                  <c:v>2101.5300000000002</c:v>
                </c:pt>
              </c:numCache>
            </c:numRef>
          </c:val>
          <c:extLst>
            <c:ext xmlns:c16="http://schemas.microsoft.com/office/drawing/2014/chart" uri="{C3380CC4-5D6E-409C-BE32-E72D297353CC}">
              <c16:uniqueId val="{00000000-4B28-42D7-9906-D78B0F4478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4B28-42D7-9906-D78B0F4478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129.28</c:v>
                </c:pt>
                <c:pt idx="1">
                  <c:v>121</c:v>
                </c:pt>
                <c:pt idx="2">
                  <c:v>112.02</c:v>
                </c:pt>
                <c:pt idx="3">
                  <c:v>101.3</c:v>
                </c:pt>
                <c:pt idx="4">
                  <c:v>120.74</c:v>
                </c:pt>
              </c:numCache>
            </c:numRef>
          </c:val>
          <c:extLst>
            <c:ext xmlns:c16="http://schemas.microsoft.com/office/drawing/2014/chart" uri="{C3380CC4-5D6E-409C-BE32-E72D297353CC}">
              <c16:uniqueId val="{00000000-DAEA-42F4-BC58-651FA5F326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DAEA-42F4-BC58-651FA5F326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104.81</c:v>
                </c:pt>
                <c:pt idx="1">
                  <c:v>102.81</c:v>
                </c:pt>
                <c:pt idx="2">
                  <c:v>108</c:v>
                </c:pt>
                <c:pt idx="3">
                  <c:v>109</c:v>
                </c:pt>
                <c:pt idx="4">
                  <c:v>81.349999999999994</c:v>
                </c:pt>
              </c:numCache>
            </c:numRef>
          </c:val>
          <c:extLst>
            <c:ext xmlns:c16="http://schemas.microsoft.com/office/drawing/2014/chart" uri="{C3380CC4-5D6E-409C-BE32-E72D297353CC}">
              <c16:uniqueId val="{00000000-8778-4FF0-90CA-BE0CEA941E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8778-4FF0-90CA-BE0CEA941E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209.74</c:v>
                </c:pt>
                <c:pt idx="1">
                  <c:v>214.08</c:v>
                </c:pt>
                <c:pt idx="2">
                  <c:v>204.16</c:v>
                </c:pt>
                <c:pt idx="3">
                  <c:v>201.89</c:v>
                </c:pt>
                <c:pt idx="4">
                  <c:v>202.64</c:v>
                </c:pt>
              </c:numCache>
            </c:numRef>
          </c:val>
          <c:extLst>
            <c:ext xmlns:c16="http://schemas.microsoft.com/office/drawing/2014/chart" uri="{C3380CC4-5D6E-409C-BE32-E72D297353CC}">
              <c16:uniqueId val="{00000000-8BBE-4C59-9254-EB9A2272E7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8BBE-4C59-9254-EB9A2272E7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白糠町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7539</v>
      </c>
      <c r="AM8" s="61"/>
      <c r="AN8" s="61"/>
      <c r="AO8" s="61"/>
      <c r="AP8" s="61"/>
      <c r="AQ8" s="61"/>
      <c r="AR8" s="61"/>
      <c r="AS8" s="61"/>
      <c r="AT8" s="52">
        <f>データ!$S$6</f>
        <v>773.13</v>
      </c>
      <c r="AU8" s="53"/>
      <c r="AV8" s="53"/>
      <c r="AW8" s="53"/>
      <c r="AX8" s="53"/>
      <c r="AY8" s="53"/>
      <c r="AZ8" s="53"/>
      <c r="BA8" s="53"/>
      <c r="BB8" s="54">
        <f>データ!$T$6</f>
        <v>9.75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92.11</v>
      </c>
      <c r="J10" s="53"/>
      <c r="K10" s="53"/>
      <c r="L10" s="53"/>
      <c r="M10" s="53"/>
      <c r="N10" s="53"/>
      <c r="O10" s="64"/>
      <c r="P10" s="54">
        <f>データ!$P$6</f>
        <v>94.67</v>
      </c>
      <c r="Q10" s="54"/>
      <c r="R10" s="54"/>
      <c r="S10" s="54"/>
      <c r="T10" s="54"/>
      <c r="U10" s="54"/>
      <c r="V10" s="54"/>
      <c r="W10" s="61">
        <f>データ!$Q$6</f>
        <v>4620</v>
      </c>
      <c r="X10" s="61"/>
      <c r="Y10" s="61"/>
      <c r="Z10" s="61"/>
      <c r="AA10" s="61"/>
      <c r="AB10" s="61"/>
      <c r="AC10" s="61"/>
      <c r="AD10" s="2"/>
      <c r="AE10" s="2"/>
      <c r="AF10" s="2"/>
      <c r="AG10" s="2"/>
      <c r="AH10" s="4"/>
      <c r="AI10" s="4"/>
      <c r="AJ10" s="4"/>
      <c r="AK10" s="4"/>
      <c r="AL10" s="61">
        <f>データ!$U$6</f>
        <v>7082</v>
      </c>
      <c r="AM10" s="61"/>
      <c r="AN10" s="61"/>
      <c r="AO10" s="61"/>
      <c r="AP10" s="61"/>
      <c r="AQ10" s="61"/>
      <c r="AR10" s="61"/>
      <c r="AS10" s="61"/>
      <c r="AT10" s="52">
        <f>データ!$V$6</f>
        <v>73.400000000000006</v>
      </c>
      <c r="AU10" s="53"/>
      <c r="AV10" s="53"/>
      <c r="AW10" s="53"/>
      <c r="AX10" s="53"/>
      <c r="AY10" s="53"/>
      <c r="AZ10" s="53"/>
      <c r="BA10" s="53"/>
      <c r="BB10" s="54">
        <f>データ!$W$6</f>
        <v>96.49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fr0t4TXyfjslwHAVW7E3Ez/Nqnwephn83uTOfhD2L5aS3xmkafl9/dK9OwaCNFfH6f0cjiAgeXZyD0oUOZKg==" saltValue="FEu5VlRYh2yE/0id5r2f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16683</v>
      </c>
      <c r="D6" s="34">
        <f t="shared" si="3"/>
        <v>46</v>
      </c>
      <c r="E6" s="34">
        <f t="shared" si="3"/>
        <v>1</v>
      </c>
      <c r="F6" s="34">
        <f t="shared" si="3"/>
        <v>0</v>
      </c>
      <c r="G6" s="34">
        <f t="shared" si="3"/>
        <v>1</v>
      </c>
      <c r="H6" s="34" t="str">
        <f t="shared" si="3"/>
        <v>北海道　白糠町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92.11</v>
      </c>
      <c r="P6" s="35">
        <f t="shared" si="3"/>
        <v>94.67</v>
      </c>
      <c r="Q6" s="35">
        <f t="shared" si="3"/>
        <v>4620</v>
      </c>
      <c r="R6" s="35">
        <f t="shared" si="3"/>
        <v>7539</v>
      </c>
      <c r="S6" s="35">
        <f t="shared" si="3"/>
        <v>773.13</v>
      </c>
      <c r="T6" s="35">
        <f t="shared" si="3"/>
        <v>9.75</v>
      </c>
      <c r="U6" s="35">
        <f t="shared" si="3"/>
        <v>7082</v>
      </c>
      <c r="V6" s="35">
        <f t="shared" si="3"/>
        <v>73.400000000000006</v>
      </c>
      <c r="W6" s="35">
        <f t="shared" si="3"/>
        <v>96.49</v>
      </c>
      <c r="X6" s="36">
        <f>IF(X7="",NA(),X7)</f>
        <v>102.09</v>
      </c>
      <c r="Y6" s="36">
        <f t="shared" ref="Y6:AG6" si="4">IF(Y7="",NA(),Y7)</f>
        <v>104.08</v>
      </c>
      <c r="Z6" s="36">
        <f t="shared" si="4"/>
        <v>108.97</v>
      </c>
      <c r="AA6" s="36">
        <f t="shared" si="4"/>
        <v>110.19</v>
      </c>
      <c r="AB6" s="36">
        <f t="shared" si="4"/>
        <v>112.36</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2345.14</v>
      </c>
      <c r="AU6" s="36">
        <f t="shared" ref="AU6:BC6" si="6">IF(AU7="",NA(),AU7)</f>
        <v>1974.78</v>
      </c>
      <c r="AV6" s="36">
        <f t="shared" si="6"/>
        <v>1696</v>
      </c>
      <c r="AW6" s="36">
        <f t="shared" si="6"/>
        <v>2133.56</v>
      </c>
      <c r="AX6" s="36">
        <f t="shared" si="6"/>
        <v>2101.5300000000002</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129.28</v>
      </c>
      <c r="BF6" s="36">
        <f t="shared" ref="BF6:BN6" si="7">IF(BF7="",NA(),BF7)</f>
        <v>121</v>
      </c>
      <c r="BG6" s="36">
        <f t="shared" si="7"/>
        <v>112.02</v>
      </c>
      <c r="BH6" s="36">
        <f t="shared" si="7"/>
        <v>101.3</v>
      </c>
      <c r="BI6" s="36">
        <f t="shared" si="7"/>
        <v>120.74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104.81</v>
      </c>
      <c r="BQ6" s="36">
        <f t="shared" ref="BQ6:BY6" si="8">IF(BQ7="",NA(),BQ7)</f>
        <v>102.81</v>
      </c>
      <c r="BR6" s="36">
        <f t="shared" si="8"/>
        <v>108</v>
      </c>
      <c r="BS6" s="36">
        <f t="shared" si="8"/>
        <v>109</v>
      </c>
      <c r="BT6" s="36">
        <f t="shared" si="8"/>
        <v>81.349999999999994</v>
      </c>
      <c r="BU6" s="36">
        <f t="shared" si="8"/>
        <v>93.28</v>
      </c>
      <c r="BV6" s="36">
        <f t="shared" si="8"/>
        <v>87.51</v>
      </c>
      <c r="BW6" s="36">
        <f t="shared" si="8"/>
        <v>84.77</v>
      </c>
      <c r="BX6" s="36">
        <f t="shared" si="8"/>
        <v>87.11</v>
      </c>
      <c r="BY6" s="36">
        <f t="shared" si="8"/>
        <v>82.78</v>
      </c>
      <c r="BZ6" s="35" t="str">
        <f>IF(BZ7="","",IF(BZ7="-","【-】","【"&amp;SUBSTITUTE(TEXT(BZ7,"#,##0.00"),"-","△")&amp;"】"))</f>
        <v>【100.05】</v>
      </c>
      <c r="CA6" s="36">
        <f>IF(CA7="",NA(),CA7)</f>
        <v>209.74</v>
      </c>
      <c r="CB6" s="36">
        <f t="shared" ref="CB6:CJ6" si="9">IF(CB7="",NA(),CB7)</f>
        <v>214.08</v>
      </c>
      <c r="CC6" s="36">
        <f t="shared" si="9"/>
        <v>204.16</v>
      </c>
      <c r="CD6" s="36">
        <f t="shared" si="9"/>
        <v>201.89</v>
      </c>
      <c r="CE6" s="36">
        <f t="shared" si="9"/>
        <v>202.64</v>
      </c>
      <c r="CF6" s="36">
        <f t="shared" si="9"/>
        <v>208.29</v>
      </c>
      <c r="CG6" s="36">
        <f t="shared" si="9"/>
        <v>218.42</v>
      </c>
      <c r="CH6" s="36">
        <f t="shared" si="9"/>
        <v>227.27</v>
      </c>
      <c r="CI6" s="36">
        <f t="shared" si="9"/>
        <v>223.98</v>
      </c>
      <c r="CJ6" s="36">
        <f t="shared" si="9"/>
        <v>225.09</v>
      </c>
      <c r="CK6" s="35" t="str">
        <f>IF(CK7="","",IF(CK7="-","【-】","【"&amp;SUBSTITUTE(TEXT(CK7,"#,##0.00"),"-","△")&amp;"】"))</f>
        <v>【166.40】</v>
      </c>
      <c r="CL6" s="36">
        <f>IF(CL7="",NA(),CL7)</f>
        <v>65.36</v>
      </c>
      <c r="CM6" s="36">
        <f t="shared" ref="CM6:CU6" si="10">IF(CM7="",NA(),CM7)</f>
        <v>70.510000000000005</v>
      </c>
      <c r="CN6" s="36">
        <f t="shared" si="10"/>
        <v>69.42</v>
      </c>
      <c r="CO6" s="36">
        <f t="shared" si="10"/>
        <v>65.27</v>
      </c>
      <c r="CP6" s="36">
        <f t="shared" si="10"/>
        <v>65.27</v>
      </c>
      <c r="CQ6" s="36">
        <f t="shared" si="10"/>
        <v>49.32</v>
      </c>
      <c r="CR6" s="36">
        <f t="shared" si="10"/>
        <v>50.24</v>
      </c>
      <c r="CS6" s="36">
        <f t="shared" si="10"/>
        <v>50.29</v>
      </c>
      <c r="CT6" s="36">
        <f t="shared" si="10"/>
        <v>49.64</v>
      </c>
      <c r="CU6" s="36">
        <f t="shared" si="10"/>
        <v>49.38</v>
      </c>
      <c r="CV6" s="35" t="str">
        <f>IF(CV7="","",IF(CV7="-","【-】","【"&amp;SUBSTITUTE(TEXT(CV7,"#,##0.00"),"-","△")&amp;"】"))</f>
        <v>【60.69】</v>
      </c>
      <c r="CW6" s="36">
        <f>IF(CW7="",NA(),CW7)</f>
        <v>76.430000000000007</v>
      </c>
      <c r="CX6" s="36">
        <f t="shared" ref="CX6:DF6" si="11">IF(CX7="",NA(),CX7)</f>
        <v>69.69</v>
      </c>
      <c r="CY6" s="36">
        <f t="shared" si="11"/>
        <v>69.81</v>
      </c>
      <c r="CZ6" s="36">
        <f t="shared" si="11"/>
        <v>74.33</v>
      </c>
      <c r="DA6" s="36">
        <f t="shared" si="11"/>
        <v>74.760000000000005</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52.13</v>
      </c>
      <c r="DI6" s="36">
        <f t="shared" ref="DI6:DQ6" si="12">IF(DI7="",NA(),DI7)</f>
        <v>52.21</v>
      </c>
      <c r="DJ6" s="36">
        <f t="shared" si="12"/>
        <v>53.31</v>
      </c>
      <c r="DK6" s="36">
        <f t="shared" si="12"/>
        <v>53.7</v>
      </c>
      <c r="DL6" s="36">
        <f t="shared" si="12"/>
        <v>53.9</v>
      </c>
      <c r="DM6" s="36">
        <f t="shared" si="12"/>
        <v>48.3</v>
      </c>
      <c r="DN6" s="36">
        <f t="shared" si="12"/>
        <v>45.14</v>
      </c>
      <c r="DO6" s="36">
        <f t="shared" si="12"/>
        <v>45.85</v>
      </c>
      <c r="DP6" s="36">
        <f t="shared" si="12"/>
        <v>47.31</v>
      </c>
      <c r="DQ6" s="36">
        <f t="shared" si="12"/>
        <v>47.5</v>
      </c>
      <c r="DR6" s="35" t="str">
        <f>IF(DR7="","",IF(DR7="-","【-】","【"&amp;SUBSTITUTE(TEXT(DR7,"#,##0.00"),"-","△")&amp;"】"))</f>
        <v>【50.19】</v>
      </c>
      <c r="DS6" s="36">
        <f>IF(DS7="",NA(),DS7)</f>
        <v>22.59</v>
      </c>
      <c r="DT6" s="36">
        <f t="shared" ref="DT6:EB6" si="13">IF(DT7="",NA(),DT7)</f>
        <v>22.6</v>
      </c>
      <c r="DU6" s="36">
        <f t="shared" si="13"/>
        <v>24.09</v>
      </c>
      <c r="DV6" s="36">
        <f t="shared" si="13"/>
        <v>25.98</v>
      </c>
      <c r="DW6" s="36">
        <f t="shared" si="13"/>
        <v>25.97</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6">
        <f t="shared" si="14"/>
        <v>1.1299999999999999</v>
      </c>
      <c r="EG6" s="36">
        <f t="shared" si="14"/>
        <v>0.6</v>
      </c>
      <c r="EH6" s="36">
        <f t="shared" si="14"/>
        <v>0.6</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16683</v>
      </c>
      <c r="D7" s="38">
        <v>46</v>
      </c>
      <c r="E7" s="38">
        <v>1</v>
      </c>
      <c r="F7" s="38">
        <v>0</v>
      </c>
      <c r="G7" s="38">
        <v>1</v>
      </c>
      <c r="H7" s="38" t="s">
        <v>93</v>
      </c>
      <c r="I7" s="38" t="s">
        <v>94</v>
      </c>
      <c r="J7" s="38" t="s">
        <v>95</v>
      </c>
      <c r="K7" s="38" t="s">
        <v>96</v>
      </c>
      <c r="L7" s="38" t="s">
        <v>97</v>
      </c>
      <c r="M7" s="38" t="s">
        <v>98</v>
      </c>
      <c r="N7" s="39" t="s">
        <v>99</v>
      </c>
      <c r="O7" s="39">
        <v>92.11</v>
      </c>
      <c r="P7" s="39">
        <v>94.67</v>
      </c>
      <c r="Q7" s="39">
        <v>4620</v>
      </c>
      <c r="R7" s="39">
        <v>7539</v>
      </c>
      <c r="S7" s="39">
        <v>773.13</v>
      </c>
      <c r="T7" s="39">
        <v>9.75</v>
      </c>
      <c r="U7" s="39">
        <v>7082</v>
      </c>
      <c r="V7" s="39">
        <v>73.400000000000006</v>
      </c>
      <c r="W7" s="39">
        <v>96.49</v>
      </c>
      <c r="X7" s="39">
        <v>102.09</v>
      </c>
      <c r="Y7" s="39">
        <v>104.08</v>
      </c>
      <c r="Z7" s="39">
        <v>108.97</v>
      </c>
      <c r="AA7" s="39">
        <v>110.19</v>
      </c>
      <c r="AB7" s="39">
        <v>112.36</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2345.14</v>
      </c>
      <c r="AU7" s="39">
        <v>1974.78</v>
      </c>
      <c r="AV7" s="39">
        <v>1696</v>
      </c>
      <c r="AW7" s="39">
        <v>2133.56</v>
      </c>
      <c r="AX7" s="39">
        <v>2101.5300000000002</v>
      </c>
      <c r="AY7" s="39">
        <v>371.89</v>
      </c>
      <c r="AZ7" s="39">
        <v>293.23</v>
      </c>
      <c r="BA7" s="39">
        <v>300.14</v>
      </c>
      <c r="BB7" s="39">
        <v>301.04000000000002</v>
      </c>
      <c r="BC7" s="39">
        <v>305.08</v>
      </c>
      <c r="BD7" s="39">
        <v>260.31</v>
      </c>
      <c r="BE7" s="39">
        <v>129.28</v>
      </c>
      <c r="BF7" s="39">
        <v>121</v>
      </c>
      <c r="BG7" s="39">
        <v>112.02</v>
      </c>
      <c r="BH7" s="39">
        <v>101.3</v>
      </c>
      <c r="BI7" s="39">
        <v>120.74</v>
      </c>
      <c r="BJ7" s="39">
        <v>483.11</v>
      </c>
      <c r="BK7" s="39">
        <v>542.29999999999995</v>
      </c>
      <c r="BL7" s="39">
        <v>566.65</v>
      </c>
      <c r="BM7" s="39">
        <v>551.62</v>
      </c>
      <c r="BN7" s="39">
        <v>585.59</v>
      </c>
      <c r="BO7" s="39">
        <v>275.67</v>
      </c>
      <c r="BP7" s="39">
        <v>104.81</v>
      </c>
      <c r="BQ7" s="39">
        <v>102.81</v>
      </c>
      <c r="BR7" s="39">
        <v>108</v>
      </c>
      <c r="BS7" s="39">
        <v>109</v>
      </c>
      <c r="BT7" s="39">
        <v>81.349999999999994</v>
      </c>
      <c r="BU7" s="39">
        <v>93.28</v>
      </c>
      <c r="BV7" s="39">
        <v>87.51</v>
      </c>
      <c r="BW7" s="39">
        <v>84.77</v>
      </c>
      <c r="BX7" s="39">
        <v>87.11</v>
      </c>
      <c r="BY7" s="39">
        <v>82.78</v>
      </c>
      <c r="BZ7" s="39">
        <v>100.05</v>
      </c>
      <c r="CA7" s="39">
        <v>209.74</v>
      </c>
      <c r="CB7" s="39">
        <v>214.08</v>
      </c>
      <c r="CC7" s="39">
        <v>204.16</v>
      </c>
      <c r="CD7" s="39">
        <v>201.89</v>
      </c>
      <c r="CE7" s="39">
        <v>202.64</v>
      </c>
      <c r="CF7" s="39">
        <v>208.29</v>
      </c>
      <c r="CG7" s="39">
        <v>218.42</v>
      </c>
      <c r="CH7" s="39">
        <v>227.27</v>
      </c>
      <c r="CI7" s="39">
        <v>223.98</v>
      </c>
      <c r="CJ7" s="39">
        <v>225.09</v>
      </c>
      <c r="CK7" s="39">
        <v>166.4</v>
      </c>
      <c r="CL7" s="39">
        <v>65.36</v>
      </c>
      <c r="CM7" s="39">
        <v>70.510000000000005</v>
      </c>
      <c r="CN7" s="39">
        <v>69.42</v>
      </c>
      <c r="CO7" s="39">
        <v>65.27</v>
      </c>
      <c r="CP7" s="39">
        <v>65.27</v>
      </c>
      <c r="CQ7" s="39">
        <v>49.32</v>
      </c>
      <c r="CR7" s="39">
        <v>50.24</v>
      </c>
      <c r="CS7" s="39">
        <v>50.29</v>
      </c>
      <c r="CT7" s="39">
        <v>49.64</v>
      </c>
      <c r="CU7" s="39">
        <v>49.38</v>
      </c>
      <c r="CV7" s="39">
        <v>60.69</v>
      </c>
      <c r="CW7" s="39">
        <v>76.430000000000007</v>
      </c>
      <c r="CX7" s="39">
        <v>69.69</v>
      </c>
      <c r="CY7" s="39">
        <v>69.81</v>
      </c>
      <c r="CZ7" s="39">
        <v>74.33</v>
      </c>
      <c r="DA7" s="39">
        <v>74.760000000000005</v>
      </c>
      <c r="DB7" s="39">
        <v>79.34</v>
      </c>
      <c r="DC7" s="39">
        <v>78.650000000000006</v>
      </c>
      <c r="DD7" s="39">
        <v>77.73</v>
      </c>
      <c r="DE7" s="39">
        <v>78.09</v>
      </c>
      <c r="DF7" s="39">
        <v>78.010000000000005</v>
      </c>
      <c r="DG7" s="39">
        <v>89.82</v>
      </c>
      <c r="DH7" s="39">
        <v>52.13</v>
      </c>
      <c r="DI7" s="39">
        <v>52.21</v>
      </c>
      <c r="DJ7" s="39">
        <v>53.31</v>
      </c>
      <c r="DK7" s="39">
        <v>53.7</v>
      </c>
      <c r="DL7" s="39">
        <v>53.9</v>
      </c>
      <c r="DM7" s="39">
        <v>48.3</v>
      </c>
      <c r="DN7" s="39">
        <v>45.14</v>
      </c>
      <c r="DO7" s="39">
        <v>45.85</v>
      </c>
      <c r="DP7" s="39">
        <v>47.31</v>
      </c>
      <c r="DQ7" s="39">
        <v>47.5</v>
      </c>
      <c r="DR7" s="39">
        <v>50.19</v>
      </c>
      <c r="DS7" s="39">
        <v>22.59</v>
      </c>
      <c r="DT7" s="39">
        <v>22.6</v>
      </c>
      <c r="DU7" s="39">
        <v>24.09</v>
      </c>
      <c r="DV7" s="39">
        <v>25.98</v>
      </c>
      <c r="DW7" s="39">
        <v>25.97</v>
      </c>
      <c r="DX7" s="39">
        <v>12.43</v>
      </c>
      <c r="DY7" s="39">
        <v>13.58</v>
      </c>
      <c r="DZ7" s="39">
        <v>14.13</v>
      </c>
      <c r="EA7" s="39">
        <v>16.77</v>
      </c>
      <c r="EB7" s="39">
        <v>17.399999999999999</v>
      </c>
      <c r="EC7" s="39">
        <v>20.63</v>
      </c>
      <c r="ED7" s="39">
        <v>0</v>
      </c>
      <c r="EE7" s="39">
        <v>0</v>
      </c>
      <c r="EF7" s="39">
        <v>1.1299999999999999</v>
      </c>
      <c r="EG7" s="39">
        <v>0.6</v>
      </c>
      <c r="EH7" s="39">
        <v>0.6</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浜野 隆太</cp:lastModifiedBy>
  <cp:lastPrinted>2022-01-25T06:16:33Z</cp:lastPrinted>
  <dcterms:created xsi:type="dcterms:W3CDTF">2021-12-03T06:42:21Z</dcterms:created>
  <dcterms:modified xsi:type="dcterms:W3CDTF">2022-01-25T06:21:49Z</dcterms:modified>
  <cp:category/>
</cp:coreProperties>
</file>