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805\Desktop\R1年度決算分　経営比較分析表\【R3.1.27〆】公営企業に係る経営比較分析表(上・簡・下)\"/>
    </mc:Choice>
  </mc:AlternateContent>
  <workbookProtection workbookAlgorithmName="SHA-512" workbookHashValue="S72gywqpXlxGsLmhZP3bOg6RLE/JXlMU6sYS6Nps2HavXwIiIphoUnswMPBd/UFjIu+TxzAy28PSI0Gmvm1M2Q==" workbookSaltValue="rBMsXeS9/S4FNqiwk0Qp2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<sst xmlns="http://schemas.openxmlformats.org/spreadsheetml/2006/main" count="236" uniqueCount="120">
  <si>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</si>
  <si>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</si>
  <si>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</si>
  <si>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</si>
  <si>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</si>
  <si>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</si>
  <si>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</si>
  <si>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</si>
  <si>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</si>
  <si>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</si>
  <si>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</si>
  <si>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</si>
  <si>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</si>
  <si>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</si>
  <si>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</si>
  <si>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</si>
  <si>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</si>
  <si>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</si>
  <si>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</si>
  <si>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</si>
  <si>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</si>
  <si>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</si>
  <si>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</si>
  <si>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</si>
  <si>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</si>
  <si>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</si>
  <si>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</si>
  <si>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</si>
  <si>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</si>
  <si>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</si>
  <si>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</si>
  <si>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</si>
  <si>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</si>
  <si>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</si>
  <si>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</si>
  <si>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</si>
  <si>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</si>
  <si>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</si>
  <si>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</si>
  <si>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</si>
  <si>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</si>
  <si>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</si>
  <si>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</si>
  <si>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</si>
  <si>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</si>
  <si>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</si>
  <si>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</si>
  <si>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</si>
  <si>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</si>
  <si>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</si>
  <si>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</si>
  <si>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</si>
  <si>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</si>
  <si>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</si>
  <si>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</si>
  <si>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</si>
  <si>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</si>
  <si>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</si>
  <si>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</si>
  <si>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</si>
  <si>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</si>
  <si>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</si>
  <si>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</si>
  <si>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</si>
  <si>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</si>
  <si>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</si>
  <si>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</si>
  <si>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</si>
  <si>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</si>
  <si>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</si>
  <si>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</si>
  <si>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</si>
  <si>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</si>
  <si>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</si>
  <si>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</si>
  <si>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</si>
  <si>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</si>
  <si>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</si>
  <si>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</si>
  <si>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</si>
  <si>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</si>
  <si>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</si>
  <si>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</si>
  <si>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</si>
  <si>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</si>
  <si>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</si>
  <si>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</si>
  <si>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</si>
  <si>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</si>
  <si>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</si>
  <si>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</si>
  <si>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</si>
  <si>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</si>
  <si>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</si>
  <si>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</si>
  <si>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</si>
  <si>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</si>
  <si>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</si>
  <si>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白糠町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</si>
  <si>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</si>
  <si>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</si>
  <si>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</si>
  <si>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</si>
  <si>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</si>
  <si>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</si>
  <si>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</si>
  <si>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</si>
  <si>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</si>
  <si>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</si>
  <si>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</si>
  <si>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</si>
  <si>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</si>
  <si>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</si>
  <si>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</si>
  <si>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</si>
  <si>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</si>
  <si>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</si>
  <si>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管渠については、平成７年度以降に建設が開始され、２４年が経過しますが、現在のところ改築の必要性は低いと思われます。
　なお、処理場等機械設備の更新については、整備計画に基づき令和２年度より随時取り進められる予定です。</t>
    <rPh sb="88" eb="90">
      <t>レイワ</t>
    </rPh>
    <phoneticPr fontId="4"/>
  </si>
  <si>
    <t>　一般会計からの繰入金に頼った経営をしている状況ですが、平成２８年度に策定した経営戦略を基軸に、今後の経営について検討してまいります。</t>
    <phoneticPr fontId="4"/>
  </si>
  <si>
    <t>　収益的収支比率は前年度より上昇しましたが、単年度収支は依然赤字状態です。
 企業債残高対事業規模比率は類似団体・全国平均と比較しても低い割合となっており、一般会計に頼った経営状況です。
 前年と比較すると経費回収率は少し上昇しましたが、汚水処理原価は増加傾向にあります。
 水洗化率は毎年少しずつ増加しているものの類似団体と比較しても低いままです。また、接続率が低いため使用料で回収するべき経費は使用料以外の収入で賄っている状態が続いています。
　令和２年度に企業債の償還ピークが到来する状況です。</t>
    <rPh sb="14" eb="16">
      <t>ジョウショウ</t>
    </rPh>
    <rPh sb="109" eb="110">
      <t>スコ</t>
    </rPh>
    <rPh sb="111" eb="113">
      <t>ジョウショウ</t>
    </rPh>
    <rPh sb="225" eb="227">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</si>
</sst>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FC-4768-81E0-818FF391E9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2DFC-4768-81E0-818FF391E9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32.61</c:v>
                </c:pt>
                <c:pt idx="1">
                  <c:v>34.64</c:v>
                </c:pt>
                <c:pt idx="2">
                  <c:v>33.9</c:v>
                </c:pt>
                <c:pt idx="3">
                  <c:v>34.75</c:v>
                </c:pt>
                <c:pt idx="4">
                  <c:v>36.24</c:v>
                </c:pt>
              </c:numCache>
            </c:numRef>
          </c:val>
          <c:extLst>
            <c:ext xmlns:c16="http://schemas.microsoft.com/office/drawing/2014/chart" uri="{C3380CC4-5D6E-409C-BE32-E72D297353CC}">
              <c16:uniqueId val="{00000000-2FC0-4DE7-801D-C4755E68D8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2FC0-4DE7-801D-C4755E68D8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62.09</c:v>
                </c:pt>
                <c:pt idx="1">
                  <c:v>65.77</c:v>
                </c:pt>
                <c:pt idx="2">
                  <c:v>65.05</c:v>
                </c:pt>
                <c:pt idx="3">
                  <c:v>66.209999999999994</c:v>
                </c:pt>
                <c:pt idx="4">
                  <c:v>68.11</c:v>
                </c:pt>
              </c:numCache>
            </c:numRef>
          </c:val>
          <c:extLst>
            <c:ext xmlns:c16="http://schemas.microsoft.com/office/drawing/2014/chart" uri="{C3380CC4-5D6E-409C-BE32-E72D297353CC}">
              <c16:uniqueId val="{00000000-254F-41DA-9062-62FF6EA3366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254F-41DA-9062-62FF6EA3366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23.64</c:v>
                </c:pt>
                <c:pt idx="1">
                  <c:v>22.28</c:v>
                </c:pt>
                <c:pt idx="2">
                  <c:v>21.78</c:v>
                </c:pt>
                <c:pt idx="3">
                  <c:v>21.84</c:v>
                </c:pt>
                <c:pt idx="4">
                  <c:v>21.92</c:v>
                </c:pt>
              </c:numCache>
            </c:numRef>
          </c:val>
          <c:extLst>
            <c:ext xmlns:c16="http://schemas.microsoft.com/office/drawing/2014/chart" uri="{C3380CC4-5D6E-409C-BE32-E72D297353CC}">
              <c16:uniqueId val="{00000000-8677-46BB-9520-17435E12F1A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77-46BB-9520-17435E12F1A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C8-4408-918B-627294BE9F0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C8-4408-918B-627294BE9F0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89-432A-92A6-CBC555F9D0B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89-432A-92A6-CBC555F9D0B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9D-49EA-8018-826CBBB6B15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9D-49EA-8018-826CBBB6B15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87-460E-8433-A0D8E365719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87-460E-8433-A0D8E365719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339.9</c:v>
                </c:pt>
                <c:pt idx="1">
                  <c:v>306.61</c:v>
                </c:pt>
                <c:pt idx="2">
                  <c:v>278.02</c:v>
                </c:pt>
                <c:pt idx="3">
                  <c:v>239.5</c:v>
                </c:pt>
                <c:pt idx="4">
                  <c:v>200.76</c:v>
                </c:pt>
              </c:numCache>
            </c:numRef>
          </c:val>
          <c:extLst>
            <c:ext xmlns:c16="http://schemas.microsoft.com/office/drawing/2014/chart" uri="{C3380CC4-5D6E-409C-BE32-E72D297353CC}">
              <c16:uniqueId val="{00000000-A2F9-42B2-955B-4FC7159E2F9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A2F9-42B2-955B-4FC7159E2F9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21.31</c:v>
                </c:pt>
                <c:pt idx="1">
                  <c:v>20.48</c:v>
                </c:pt>
                <c:pt idx="2">
                  <c:v>19.34</c:v>
                </c:pt>
                <c:pt idx="3">
                  <c:v>18.47</c:v>
                </c:pt>
                <c:pt idx="4">
                  <c:v>18.61</c:v>
                </c:pt>
              </c:numCache>
            </c:numRef>
          </c:val>
          <c:extLst>
            <c:ext xmlns:c16="http://schemas.microsoft.com/office/drawing/2014/chart" uri="{C3380CC4-5D6E-409C-BE32-E72D297353CC}">
              <c16:uniqueId val="{00000000-4E17-459F-ADB5-62BEB815C2B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4E17-459F-ADB5-62BEB815C2B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974.51</c:v>
                </c:pt>
                <c:pt idx="1">
                  <c:v>998.83</c:v>
                </c:pt>
                <c:pt idx="2">
                  <c:v>1052.95</c:v>
                </c:pt>
                <c:pt idx="3">
                  <c:v>1101.07</c:v>
                </c:pt>
                <c:pt idx="4">
                  <c:v>1104.1199999999999</c:v>
                </c:pt>
              </c:numCache>
            </c:numRef>
          </c:val>
          <c:extLst>
            <c:ext xmlns:c16="http://schemas.microsoft.com/office/drawing/2014/chart" uri="{C3380CC4-5D6E-409C-BE32-E72D297353CC}">
              <c16:uniqueId val="{00000000-F4D3-411E-B461-35B54808A1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F4D3-411E-B461-35B54808A1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白糠町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7710</v>
      </c>
      <c r="AM8" s="69"/>
      <c r="AN8" s="69"/>
      <c r="AO8" s="69"/>
      <c r="AP8" s="69"/>
      <c r="AQ8" s="69"/>
      <c r="AR8" s="69"/>
      <c r="AS8" s="69"/>
      <c r="AT8" s="68">
        <f>データ!T6</f>
        <v>773.13</v>
      </c>
      <c r="AU8" s="68"/>
      <c r="AV8" s="68"/>
      <c r="AW8" s="68"/>
      <c r="AX8" s="68"/>
      <c r="AY8" s="68"/>
      <c r="AZ8" s="68"/>
      <c r="BA8" s="68"/>
      <c r="BB8" s="68">
        <f>データ!U6</f>
        <v>9.9700000000000006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72.83</v>
      </c>
      <c r="Q10" s="68"/>
      <c r="R10" s="68"/>
      <c r="S10" s="68"/>
      <c r="T10" s="68"/>
      <c r="U10" s="68"/>
      <c r="V10" s="68"/>
      <c r="W10" s="68">
        <f>データ!Q6</f>
        <v>78.56</v>
      </c>
      <c r="X10" s="68"/>
      <c r="Y10" s="68"/>
      <c r="Z10" s="68"/>
      <c r="AA10" s="68"/>
      <c r="AB10" s="68"/>
      <c r="AC10" s="68"/>
      <c r="AD10" s="69">
        <f>データ!R6</f>
        <v>4070</v>
      </c>
      <c r="AE10" s="69"/>
      <c r="AF10" s="69"/>
      <c r="AG10" s="69"/>
      <c r="AH10" s="69"/>
      <c r="AI10" s="69"/>
      <c r="AJ10" s="69"/>
      <c r="AK10" s="2"/>
      <c r="AL10" s="69">
        <f>データ!V6</f>
        <v>5547</v>
      </c>
      <c r="AM10" s="69"/>
      <c r="AN10" s="69"/>
      <c r="AO10" s="69"/>
      <c r="AP10" s="69"/>
      <c r="AQ10" s="69"/>
      <c r="AR10" s="69"/>
      <c r="AS10" s="69"/>
      <c r="AT10" s="68">
        <f>データ!W6</f>
        <v>2.62</v>
      </c>
      <c r="AU10" s="68"/>
      <c r="AV10" s="68"/>
      <c r="AW10" s="68"/>
      <c r="AX10" s="68"/>
      <c r="AY10" s="68"/>
      <c r="AZ10" s="68"/>
      <c r="BA10" s="68"/>
      <c r="BB10" s="68">
        <f>データ!X6</f>
        <v>2117.1799999999998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QuBvPKyyRktr7yYnx/ja994VCXJWtuGeL9B/MKo5Wx5DK1HQSKN1t80cbpIFKIcKRUIOOZdrj1dF1XURyAdXfg==" saltValue="FSCjieZOT6cDW+z5ORJa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16683</v>
      </c>
      <c r="D6" s="33">
        <f t="shared" si="3"/>
        <v>47</v>
      </c>
      <c r="E6" s="33">
        <f t="shared" si="3"/>
        <v>17</v>
      </c>
      <c r="F6" s="33">
        <f t="shared" si="3"/>
        <v>1</v>
      </c>
      <c r="G6" s="33">
        <f t="shared" si="3"/>
        <v>0</v>
      </c>
      <c r="H6" s="33" t="str">
        <f t="shared" si="3"/>
        <v>北海道　白糠町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72.83</v>
      </c>
      <c r="Q6" s="34">
        <f t="shared" si="3"/>
        <v>78.56</v>
      </c>
      <c r="R6" s="34">
        <f t="shared" si="3"/>
        <v>4070</v>
      </c>
      <c r="S6" s="34">
        <f t="shared" si="3"/>
        <v>7710</v>
      </c>
      <c r="T6" s="34">
        <f t="shared" si="3"/>
        <v>773.13</v>
      </c>
      <c r="U6" s="34">
        <f t="shared" si="3"/>
        <v>9.9700000000000006</v>
      </c>
      <c r="V6" s="34">
        <f t="shared" si="3"/>
        <v>5547</v>
      </c>
      <c r="W6" s="34">
        <f t="shared" si="3"/>
        <v>2.62</v>
      </c>
      <c r="X6" s="34">
        <f t="shared" si="3"/>
        <v>2117.1799999999998</v>
      </c>
      <c r="Y6" s="35">
        <f>IF(Y7="",NA(),Y7)</f>
        <v>23.64</v>
      </c>
      <c r="Z6" s="35">
        <f t="shared" ref="Z6:AH6" si="4">IF(Z7="",NA(),Z7)</f>
        <v>22.28</v>
      </c>
      <c r="AA6" s="35">
        <f t="shared" si="4"/>
        <v>21.78</v>
      </c>
      <c r="AB6" s="35">
        <f t="shared" si="4"/>
        <v>21.84</v>
      </c>
      <c r="AC6" s="35">
        <f t="shared" si="4"/>
        <v>21.92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339.9</v>
      </c>
      <c r="BG6" s="35">
        <f t="shared" ref="BG6:BO6" si="7">IF(BG7="",NA(),BG7)</f>
        <v>306.61</v>
      </c>
      <c r="BH6" s="35">
        <f t="shared" si="7"/>
        <v>278.02</v>
      </c>
      <c r="BI6" s="35">
        <f t="shared" si="7"/>
        <v>239.5</v>
      </c>
      <c r="BJ6" s="35">
        <f t="shared" si="7"/>
        <v>200.76</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21.31</v>
      </c>
      <c r="BR6" s="35">
        <f t="shared" ref="BR6:BZ6" si="8">IF(BR7="",NA(),BR7)</f>
        <v>20.48</v>
      </c>
      <c r="BS6" s="35">
        <f t="shared" si="8"/>
        <v>19.34</v>
      </c>
      <c r="BT6" s="35">
        <f t="shared" si="8"/>
        <v>18.47</v>
      </c>
      <c r="BU6" s="35">
        <f t="shared" si="8"/>
        <v>18.61</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974.51</v>
      </c>
      <c r="CC6" s="35">
        <f t="shared" ref="CC6:CK6" si="9">IF(CC7="",NA(),CC7)</f>
        <v>998.83</v>
      </c>
      <c r="CD6" s="35">
        <f t="shared" si="9"/>
        <v>1052.95</v>
      </c>
      <c r="CE6" s="35">
        <f t="shared" si="9"/>
        <v>1101.07</v>
      </c>
      <c r="CF6" s="35">
        <f t="shared" si="9"/>
        <v>1104.1199999999999</v>
      </c>
      <c r="CG6" s="35">
        <f t="shared" si="9"/>
        <v>250.84</v>
      </c>
      <c r="CH6" s="35">
        <f t="shared" si="9"/>
        <v>235.61</v>
      </c>
      <c r="CI6" s="35">
        <f t="shared" si="9"/>
        <v>216.21</v>
      </c>
      <c r="CJ6" s="35">
        <f t="shared" si="9"/>
        <v>220.31</v>
      </c>
      <c r="CK6" s="35">
        <f t="shared" si="9"/>
        <v>230.95</v>
      </c>
      <c r="CL6" s="34" t="str">
        <f>IF(CL7="","",IF(CL7="-","【-】","【"&amp;SUBSTITUTE(TEXT(CL7,"#,##0.00"),"-","△")&amp;"】"))</f>
        <v>【136.15】</v>
      </c>
      <c r="CM6" s="35">
        <f>IF(CM7="",NA(),CM7)</f>
        <v>32.61</v>
      </c>
      <c r="CN6" s="35">
        <f t="shared" ref="CN6:CV6" si="10">IF(CN7="",NA(),CN7)</f>
        <v>34.64</v>
      </c>
      <c r="CO6" s="35">
        <f t="shared" si="10"/>
        <v>33.9</v>
      </c>
      <c r="CP6" s="35">
        <f t="shared" si="10"/>
        <v>34.75</v>
      </c>
      <c r="CQ6" s="35">
        <f t="shared" si="10"/>
        <v>36.24</v>
      </c>
      <c r="CR6" s="35">
        <f t="shared" si="10"/>
        <v>49.39</v>
      </c>
      <c r="CS6" s="35">
        <f t="shared" si="10"/>
        <v>49.25</v>
      </c>
      <c r="CT6" s="35">
        <f t="shared" si="10"/>
        <v>50.24</v>
      </c>
      <c r="CU6" s="35">
        <f t="shared" si="10"/>
        <v>49.68</v>
      </c>
      <c r="CV6" s="35">
        <f t="shared" si="10"/>
        <v>49.27</v>
      </c>
      <c r="CW6" s="34" t="str">
        <f>IF(CW7="","",IF(CW7="-","【-】","【"&amp;SUBSTITUTE(TEXT(CW7,"#,##0.00"),"-","△")&amp;"】"))</f>
        <v>【59.64】</v>
      </c>
      <c r="CX6" s="35">
        <f>IF(CX7="",NA(),CX7)</f>
        <v>62.09</v>
      </c>
      <c r="CY6" s="35">
        <f t="shared" ref="CY6:DG6" si="11">IF(CY7="",NA(),CY7)</f>
        <v>65.77</v>
      </c>
      <c r="CZ6" s="35">
        <f t="shared" si="11"/>
        <v>65.05</v>
      </c>
      <c r="DA6" s="35">
        <f t="shared" si="11"/>
        <v>66.209999999999994</v>
      </c>
      <c r="DB6" s="35">
        <f t="shared" si="11"/>
        <v>68.11</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16683</v>
      </c>
      <c r="D7" s="37">
        <v>47</v>
      </c>
      <c r="E7" s="37">
        <v>17</v>
      </c>
      <c r="F7" s="37">
        <v>1</v>
      </c>
      <c r="G7" s="37">
        <v>0</v>
      </c>
      <c r="H7" s="37" t="s">
        <v>98</v>
      </c>
      <c r="I7" s="37" t="s">
        <v>99</v>
      </c>
      <c r="J7" s="37" t="s">
        <v>100</v>
      </c>
      <c r="K7" s="37" t="s">
        <v>101</v>
      </c>
      <c r="L7" s="37" t="s">
        <v>102</v>
      </c>
      <c r="M7" s="37" t="s">
        <v>103</v>
      </c>
      <c r="N7" s="38" t="s">
        <v>104</v>
      </c>
      <c r="O7" s="38" t="s">
        <v>105</v>
      </c>
      <c r="P7" s="38">
        <v>72.83</v>
      </c>
      <c r="Q7" s="38">
        <v>78.56</v>
      </c>
      <c r="R7" s="38">
        <v>4070</v>
      </c>
      <c r="S7" s="38">
        <v>7710</v>
      </c>
      <c r="T7" s="38">
        <v>773.13</v>
      </c>
      <c r="U7" s="38">
        <v>9.9700000000000006</v>
      </c>
      <c r="V7" s="38">
        <v>5547</v>
      </c>
      <c r="W7" s="38">
        <v>2.62</v>
      </c>
      <c r="X7" s="38">
        <v>2117.1799999999998</v>
      </c>
      <c r="Y7" s="38">
        <v>23.64</v>
      </c>
      <c r="Z7" s="38">
        <v>22.28</v>
      </c>
      <c r="AA7" s="38">
        <v>21.78</v>
      </c>
      <c r="AB7" s="38">
        <v>21.84</v>
      </c>
      <c r="AC7" s="38">
        <v>21.92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339.9</v>
      </c>
      <c r="BG7" s="38">
        <v>306.61</v>
      </c>
      <c r="BH7" s="38">
        <v>278.02</v>
      </c>
      <c r="BI7" s="38">
        <v>239.5</v>
      </c>
      <c r="BJ7" s="38">
        <v>200.76</v>
      </c>
      <c r="BK7" s="38">
        <v>1162.3599999999999</v>
      </c>
      <c r="BL7" s="38">
        <v>1047.6500000000001</v>
      </c>
      <c r="BM7" s="38">
        <v>1124.26</v>
      </c>
      <c r="BN7" s="38">
        <v>1048.23</v>
      </c>
      <c r="BO7" s="38">
        <v>1130.42</v>
      </c>
      <c r="BP7" s="38">
        <v>682.51</v>
      </c>
      <c r="BQ7" s="38">
        <v>21.31</v>
      </c>
      <c r="BR7" s="38">
        <v>20.48</v>
      </c>
      <c r="BS7" s="38">
        <v>19.34</v>
      </c>
      <c r="BT7" s="38">
        <v>18.47</v>
      </c>
      <c r="BU7" s="38">
        <v>18.61</v>
      </c>
      <c r="BV7" s="38">
        <v>68.209999999999994</v>
      </c>
      <c r="BW7" s="38">
        <v>74.040000000000006</v>
      </c>
      <c r="BX7" s="38">
        <v>80.58</v>
      </c>
      <c r="BY7" s="38">
        <v>78.92</v>
      </c>
      <c r="BZ7" s="38">
        <v>74.17</v>
      </c>
      <c r="CA7" s="38">
        <v>100.34</v>
      </c>
      <c r="CB7" s="38">
        <v>974.51</v>
      </c>
      <c r="CC7" s="38">
        <v>998.83</v>
      </c>
      <c r="CD7" s="38">
        <v>1052.95</v>
      </c>
      <c r="CE7" s="38">
        <v>1101.07</v>
      </c>
      <c r="CF7" s="38">
        <v>1104.1199999999999</v>
      </c>
      <c r="CG7" s="38">
        <v>250.84</v>
      </c>
      <c r="CH7" s="38">
        <v>235.61</v>
      </c>
      <c r="CI7" s="38">
        <v>216.21</v>
      </c>
      <c r="CJ7" s="38">
        <v>220.31</v>
      </c>
      <c r="CK7" s="38">
        <v>230.95</v>
      </c>
      <c r="CL7" s="38">
        <v>136.15</v>
      </c>
      <c r="CM7" s="38">
        <v>32.61</v>
      </c>
      <c r="CN7" s="38">
        <v>34.64</v>
      </c>
      <c r="CO7" s="38">
        <v>33.9</v>
      </c>
      <c r="CP7" s="38">
        <v>34.75</v>
      </c>
      <c r="CQ7" s="38">
        <v>36.24</v>
      </c>
      <c r="CR7" s="38">
        <v>49.39</v>
      </c>
      <c r="CS7" s="38">
        <v>49.25</v>
      </c>
      <c r="CT7" s="38">
        <v>50.24</v>
      </c>
      <c r="CU7" s="38">
        <v>49.68</v>
      </c>
      <c r="CV7" s="38">
        <v>49.27</v>
      </c>
      <c r="CW7" s="38">
        <v>59.64</v>
      </c>
      <c r="CX7" s="38">
        <v>62.09</v>
      </c>
      <c r="CY7" s="38">
        <v>65.77</v>
      </c>
      <c r="CZ7" s="38">
        <v>65.05</v>
      </c>
      <c r="DA7" s="38">
        <v>66.209999999999994</v>
      </c>
      <c r="DB7" s="38">
        <v>68.11</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三枝 奨悟</cp:lastModifiedBy>
  <dcterms:created xsi:type="dcterms:W3CDTF">2020-12-04T02:42:01Z</dcterms:created>
  <dcterms:modified xsi:type="dcterms:W3CDTF">2021-01-21T23:58:08Z</dcterms:modified>
  <cp:category/>
</cp:coreProperties>
</file>