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05\Desktop\R1年度決算分　経営比較分析表\【R3.1.27〆】公営企業に係る経営比較分析表(上・簡・下)\"/>
    </mc:Choice>
  </mc:AlternateContent>
  <workbookProtection workbookAlgorithmName="SHA-512" workbookHashValue="u7PkC+nYqiVh7ZK1Y+9GExP6CFqZT9++ohsWmyKQ9rWWh3zIdHchg3sYyc4KKD0cvtHjyS5RD3TVwKCiGMRxNA==" workbookSaltValue="3TE7PROd3rqLSE3RwahF4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<sst xmlns="http://schemas.openxmlformats.org/spreadsheetml/2006/main" count="233" uniqueCount="117">
  <si>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</si>
  <si>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</si>
  <si>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</si>
  <si>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</si>
  <si>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</si>
  <si>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</si>
  <si>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</si>
  <si>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</si>
  <si>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</si>
  <si>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</si>
  <si>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</si>
  <si>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</si>
  <si>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</si>
  <si>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</si>
  <si>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</si>
  <si>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</si>
  <si>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</si>
  <si>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</si>
  <si>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</si>
  <si>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</si>
  <si>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</si>
  <si>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</si>
  <si>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</si>
  <si>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</si>
  <si>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</si>
  <si>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</si>
  <si>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</si>
  <si>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</si>
  <si>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</si>
  <si>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</si>
  <si>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</si>
  <si>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</si>
  <si>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</si>
  <si>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</si>
  <si>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</si>
  <si>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</si>
  <si>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</si>
  <si>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</si>
  <si>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</si>
  <si>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</si>
  <si>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</si>
  <si>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</si>
  <si>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</si>
  <si>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</si>
  <si>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</si>
  <si>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</si>
  <si>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</si>
  <si>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</si>
  <si>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</si>
  <si>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</si>
  <si>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</si>
  <si>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</si>
  <si>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</si>
  <si>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</si>
  <si>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</si>
  <si>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</si>
  <si>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</si>
  <si>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</si>
  <si>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</si>
  <si>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</si>
  <si>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</si>
  <si>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</si>
  <si>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</si>
  <si>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</si>
  <si>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</si>
  <si>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</si>
  <si>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</si>
  <si>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</si>
  <si>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</si>
  <si>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</si>
  <si>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</si>
  <si>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</si>
  <si>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</si>
  <si>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</si>
  <si>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</si>
  <si>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</si>
  <si>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</si>
  <si>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</si>
  <si>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</si>
  <si>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</si>
  <si>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</si>
  <si>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</si>
  <si>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</si>
  <si>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</si>
  <si>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</si>
  <si>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</si>
  <si>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</si>
  <si>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</si>
  <si>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</si>
  <si>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</si>
  <si>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</si>
  <si>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</si>
  <si>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</si>
  <si>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</si>
  <si>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</si>
  <si>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</si>
  <si>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</si>
  <si>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</si>
  <si>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</si>
  <si>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</si>
  <si>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</si>
  <si>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</si>
  <si>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</si>
  <si>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</si>
  <si>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</si>
  <si>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</si>
  <si>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</si>
  <si>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</si>
  <si>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</si>
  <si>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</si>
  <si>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</si>
  <si>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</si>
  <si>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</si>
  <si>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</si>
  <si>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使用料収入では経営を賄えないことから、一般会計からの繰入により収支の均衡を図っています。
　有収率については、類似団体・全国平均を大きく上回っており施設の稼働状況は良好と判断します。
　給水戸数が少ないため施設利用率は平均値の半分ほどとなっていますが配水量自体に大きな影響はないものと思われます。</t>
    <phoneticPr fontId="4"/>
  </si>
  <si>
    <t>　供用開始から２２年経過することから、主に機械設備について計画的に更新していく予定です。</t>
    <phoneticPr fontId="4"/>
  </si>
  <si>
    <t>　一般会計からの繰入に頼らざるを得ない経営状況であることから、今後も財政当局との十分な協議をもとで設備更新を取り進め、水の安定供給の維持を図ることとします。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</si>
</sst>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7-447F-A2E9-F7DF1D429B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B4C7-447F-A2E9-F7DF1D429B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24.34</c:v>
                </c:pt>
                <c:pt idx="1">
                  <c:v>22.96</c:v>
                </c:pt>
                <c:pt idx="2">
                  <c:v>25</c:v>
                </c:pt>
                <c:pt idx="3">
                  <c:v>23.89</c:v>
                </c:pt>
                <c:pt idx="4">
                  <c:v>23.88</c:v>
                </c:pt>
              </c:numCache>
            </c:numRef>
          </c:val>
          <c:extLst>
            <c:ext xmlns:c16="http://schemas.microsoft.com/office/drawing/2014/chart" uri="{C3380CC4-5D6E-409C-BE32-E72D297353CC}">
              <c16:uniqueId val="{00000000-99DD-429D-BC44-556E6CBD34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99DD-429D-BC44-556E6CBD34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92.79</c:v>
                </c:pt>
                <c:pt idx="1">
                  <c:v>97.15</c:v>
                </c:pt>
                <c:pt idx="2">
                  <c:v>95.49</c:v>
                </c:pt>
                <c:pt idx="3">
                  <c:v>92.2</c:v>
                </c:pt>
                <c:pt idx="4">
                  <c:v>94.62</c:v>
                </c:pt>
              </c:numCache>
            </c:numRef>
          </c:val>
          <c:extLst>
            <c:ext xmlns:c16="http://schemas.microsoft.com/office/drawing/2014/chart" uri="{C3380CC4-5D6E-409C-BE32-E72D297353CC}">
              <c16:uniqueId val="{00000000-D83D-414B-BF45-F762722991D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83D-414B-BF45-F762722991D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91.58</c:v>
                </c:pt>
                <c:pt idx="1">
                  <c:v>77.52</c:v>
                </c:pt>
                <c:pt idx="2">
                  <c:v>77.709999999999994</c:v>
                </c:pt>
                <c:pt idx="3">
                  <c:v>76.38</c:v>
                </c:pt>
                <c:pt idx="4">
                  <c:v>84.04</c:v>
                </c:pt>
              </c:numCache>
            </c:numRef>
          </c:val>
          <c:extLst>
            <c:ext xmlns:c16="http://schemas.microsoft.com/office/drawing/2014/chart" uri="{C3380CC4-5D6E-409C-BE32-E72D297353CC}">
              <c16:uniqueId val="{00000000-8FAF-42E9-BFAF-6294CAC39D4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8FAF-42E9-BFAF-6294CAC39D4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2-4221-820B-A0AC86E07A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2-4221-820B-A0AC86E07A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E-4F0F-824E-76978D9BA25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E-4F0F-824E-76978D9BA25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9-4B89-AE76-59C74F747F8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9-4B89-AE76-59C74F747F8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0-4090-A277-A7D12C2C108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0-4090-A277-A7D12C2C108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1315.02</c:v>
                </c:pt>
                <c:pt idx="1">
                  <c:v>1335.45</c:v>
                </c:pt>
                <c:pt idx="2">
                  <c:v>1418.77</c:v>
                </c:pt>
                <c:pt idx="3">
                  <c:v>1407.8</c:v>
                </c:pt>
                <c:pt idx="4">
                  <c:v>1355</c:v>
                </c:pt>
              </c:numCache>
            </c:numRef>
          </c:val>
          <c:extLst>
            <c:ext xmlns:c16="http://schemas.microsoft.com/office/drawing/2014/chart" uri="{C3380CC4-5D6E-409C-BE32-E72D297353CC}">
              <c16:uniqueId val="{00000000-ACB9-4895-A06F-277B314353E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CB9-4895-A06F-277B314353E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30.09</c:v>
                </c:pt>
                <c:pt idx="1">
                  <c:v>30.21</c:v>
                </c:pt>
                <c:pt idx="2">
                  <c:v>30.33</c:v>
                </c:pt>
                <c:pt idx="3">
                  <c:v>20.440000000000001</c:v>
                </c:pt>
                <c:pt idx="4">
                  <c:v>16.260000000000002</c:v>
                </c:pt>
              </c:numCache>
            </c:numRef>
          </c:val>
          <c:extLst>
            <c:ext xmlns:c16="http://schemas.microsoft.com/office/drawing/2014/chart" uri="{C3380CC4-5D6E-409C-BE32-E72D297353CC}">
              <c16:uniqueId val="{00000000-5E91-455C-A735-C8428914D99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5E91-455C-A735-C8428914D99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489.38</c:v>
                </c:pt>
                <c:pt idx="1">
                  <c:v>460.35</c:v>
                </c:pt>
                <c:pt idx="2">
                  <c:v>453.64</c:v>
                </c:pt>
                <c:pt idx="3">
                  <c:v>683.68</c:v>
                </c:pt>
                <c:pt idx="4">
                  <c:v>858.67</c:v>
                </c:pt>
              </c:numCache>
            </c:numRef>
          </c:val>
          <c:extLst>
            <c:ext xmlns:c16="http://schemas.microsoft.com/office/drawing/2014/chart" uri="{C3380CC4-5D6E-409C-BE32-E72D297353CC}">
              <c16:uniqueId val="{00000000-E5B1-42EA-BFF0-75B8333FDE2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E5B1-42EA-BFF0-75B8333FDE2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白糠町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7710</v>
      </c>
      <c r="AM8" s="67"/>
      <c r="AN8" s="67"/>
      <c r="AO8" s="67"/>
      <c r="AP8" s="67"/>
      <c r="AQ8" s="67"/>
      <c r="AR8" s="67"/>
      <c r="AS8" s="67"/>
      <c r="AT8" s="66">
        <f>データ!$S$6</f>
        <v>773.13</v>
      </c>
      <c r="AU8" s="66"/>
      <c r="AV8" s="66"/>
      <c r="AW8" s="66"/>
      <c r="AX8" s="66"/>
      <c r="AY8" s="66"/>
      <c r="AZ8" s="66"/>
      <c r="BA8" s="66"/>
      <c r="BB8" s="66">
        <f>データ!$T$6</f>
        <v>9.9700000000000006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2.38</v>
      </c>
      <c r="Q10" s="66"/>
      <c r="R10" s="66"/>
      <c r="S10" s="66"/>
      <c r="T10" s="66"/>
      <c r="U10" s="66"/>
      <c r="V10" s="66"/>
      <c r="W10" s="67">
        <f>データ!$Q$6</f>
        <v>4510</v>
      </c>
      <c r="X10" s="67"/>
      <c r="Y10" s="67"/>
      <c r="Z10" s="67"/>
      <c r="AA10" s="67"/>
      <c r="AB10" s="67"/>
      <c r="AC10" s="67"/>
      <c r="AD10" s="2"/>
      <c r="AE10" s="2"/>
      <c r="AF10" s="2"/>
      <c r="AG10" s="2"/>
      <c r="AH10" s="2"/>
      <c r="AI10" s="2"/>
      <c r="AJ10" s="2"/>
      <c r="AK10" s="2"/>
      <c r="AL10" s="67">
        <f>データ!$U$6</f>
        <v>181</v>
      </c>
      <c r="AM10" s="67"/>
      <c r="AN10" s="67"/>
      <c r="AO10" s="67"/>
      <c r="AP10" s="67"/>
      <c r="AQ10" s="67"/>
      <c r="AR10" s="67"/>
      <c r="AS10" s="67"/>
      <c r="AT10" s="66">
        <f>データ!$V$6</f>
        <v>19.600000000000001</v>
      </c>
      <c r="AU10" s="66"/>
      <c r="AV10" s="66"/>
      <c r="AW10" s="66"/>
      <c r="AX10" s="66"/>
      <c r="AY10" s="66"/>
      <c r="AZ10" s="66"/>
      <c r="BA10" s="66"/>
      <c r="BB10" s="66">
        <f>データ!$W$6</f>
        <v>9.23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czS66cuxkhN9iQGsiBxSubaxwK/XfOBm8i48tRFCoY9PzQ2TMWI1+bhW7vp/4ipTiqC5HL04ByxY6HdhdKFODw==" saltValue="iF7g+K1E6vyq3n6BHkWU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16683</v>
      </c>
      <c r="D6" s="34">
        <f t="shared" si="3"/>
        <v>47</v>
      </c>
      <c r="E6" s="34">
        <f t="shared" si="3"/>
        <v>1</v>
      </c>
      <c r="F6" s="34">
        <f t="shared" si="3"/>
        <v>0</v>
      </c>
      <c r="G6" s="34">
        <f t="shared" si="3"/>
        <v>0</v>
      </c>
      <c r="H6" s="34" t="str">
        <f t="shared" si="3"/>
        <v>北海道　白糠町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2.38</v>
      </c>
      <c r="Q6" s="35">
        <f t="shared" si="3"/>
        <v>4510</v>
      </c>
      <c r="R6" s="35">
        <f t="shared" si="3"/>
        <v>7710</v>
      </c>
      <c r="S6" s="35">
        <f t="shared" si="3"/>
        <v>773.13</v>
      </c>
      <c r="T6" s="35">
        <f t="shared" si="3"/>
        <v>9.9700000000000006</v>
      </c>
      <c r="U6" s="35">
        <f t="shared" si="3"/>
        <v>181</v>
      </c>
      <c r="V6" s="35">
        <f t="shared" si="3"/>
        <v>19.600000000000001</v>
      </c>
      <c r="W6" s="35">
        <f t="shared" si="3"/>
        <v>9.23</v>
      </c>
      <c r="X6" s="36">
        <f>IF(X7="",NA(),X7)</f>
        <v>91.58</v>
      </c>
      <c r="Y6" s="36">
        <f t="shared" ref="Y6:AG6" si="4">IF(Y7="",NA(),Y7)</f>
        <v>77.52</v>
      </c>
      <c r="Z6" s="36">
        <f t="shared" si="4"/>
        <v>77.709999999999994</v>
      </c>
      <c r="AA6" s="36">
        <f t="shared" si="4"/>
        <v>76.38</v>
      </c>
      <c r="AB6" s="36">
        <f t="shared" si="4"/>
        <v>84.04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1315.02</v>
      </c>
      <c r="BF6" s="36">
        <f t="shared" ref="BF6:BN6" si="7">IF(BF7="",NA(),BF7)</f>
        <v>1335.45</v>
      </c>
      <c r="BG6" s="36">
        <f t="shared" si="7"/>
        <v>1418.77</v>
      </c>
      <c r="BH6" s="36">
        <f t="shared" si="7"/>
        <v>1407.8</v>
      </c>
      <c r="BI6" s="36">
        <f t="shared" si="7"/>
        <v>1355</v>
      </c>
      <c r="BJ6" s="36">
        <f t="shared" si="7"/>
        <v>1510.14</v>
      </c>
      <c r="BK6" s="36">
        <f t="shared" si="7"/>
        <v>1595.62</v>
      </c>
      <c r="BL6" s="36">
        <f t="shared" si="7"/>
        <v>1302.33</v>
      </c>
      <c r="BM6" s="36">
        <f t="shared" si="7"/>
        <v>1274.21</v>
      </c>
      <c r="BN6" s="36">
        <f t="shared" si="7"/>
        <v>1183.92</v>
      </c>
      <c r="BO6" s="35" t="str">
        <f>IF(BO7="","",IF(BO7="-","【-】","【"&amp;SUBSTITUTE(TEXT(BO7,"#,##0.00"),"-","△")&amp;"】"))</f>
        <v>【1,084.05】</v>
      </c>
      <c r="BP6" s="36">
        <f>IF(BP7="",NA(),BP7)</f>
        <v>30.09</v>
      </c>
      <c r="BQ6" s="36">
        <f t="shared" ref="BQ6:BY6" si="8">IF(BQ7="",NA(),BQ7)</f>
        <v>30.21</v>
      </c>
      <c r="BR6" s="36">
        <f t="shared" si="8"/>
        <v>30.33</v>
      </c>
      <c r="BS6" s="36">
        <f t="shared" si="8"/>
        <v>20.440000000000001</v>
      </c>
      <c r="BT6" s="36">
        <f t="shared" si="8"/>
        <v>16.260000000000002</v>
      </c>
      <c r="BU6" s="36">
        <f t="shared" si="8"/>
        <v>22.67</v>
      </c>
      <c r="BV6" s="36">
        <f t="shared" si="8"/>
        <v>37.92</v>
      </c>
      <c r="BW6" s="36">
        <f t="shared" si="8"/>
        <v>40.89</v>
      </c>
      <c r="BX6" s="36">
        <f t="shared" si="8"/>
        <v>41.25</v>
      </c>
      <c r="BY6" s="36">
        <f t="shared" si="8"/>
        <v>42.5</v>
      </c>
      <c r="BZ6" s="35" t="str">
        <f>IF(BZ7="","",IF(BZ7="-","【-】","【"&amp;SUBSTITUTE(TEXT(BZ7,"#,##0.00"),"-","△")&amp;"】"))</f>
        <v>【53.46】</v>
      </c>
      <c r="CA6" s="36">
        <f>IF(CA7="",NA(),CA7)</f>
        <v>489.38</v>
      </c>
      <c r="CB6" s="36">
        <f t="shared" ref="CB6:CJ6" si="9">IF(CB7="",NA(),CB7)</f>
        <v>460.35</v>
      </c>
      <c r="CC6" s="36">
        <f t="shared" si="9"/>
        <v>453.64</v>
      </c>
      <c r="CD6" s="36">
        <f t="shared" si="9"/>
        <v>683.68</v>
      </c>
      <c r="CE6" s="36">
        <f t="shared" si="9"/>
        <v>858.67</v>
      </c>
      <c r="CF6" s="36">
        <f t="shared" si="9"/>
        <v>789.62</v>
      </c>
      <c r="CG6" s="36">
        <f t="shared" si="9"/>
        <v>423.18</v>
      </c>
      <c r="CH6" s="36">
        <f t="shared" si="9"/>
        <v>383.2</v>
      </c>
      <c r="CI6" s="36">
        <f t="shared" si="9"/>
        <v>383.25</v>
      </c>
      <c r="CJ6" s="36">
        <f t="shared" si="9"/>
        <v>377.72</v>
      </c>
      <c r="CK6" s="35" t="str">
        <f>IF(CK7="","",IF(CK7="-","【-】","【"&amp;SUBSTITUTE(TEXT(CK7,"#,##0.00"),"-","△")&amp;"】"))</f>
        <v>【300.47】</v>
      </c>
      <c r="CL6" s="36">
        <f>IF(CL7="",NA(),CL7)</f>
        <v>24.34</v>
      </c>
      <c r="CM6" s="36">
        <f t="shared" ref="CM6:CU6" si="10">IF(CM7="",NA(),CM7)</f>
        <v>22.96</v>
      </c>
      <c r="CN6" s="36">
        <f t="shared" si="10"/>
        <v>25</v>
      </c>
      <c r="CO6" s="36">
        <f t="shared" si="10"/>
        <v>23.89</v>
      </c>
      <c r="CP6" s="36">
        <f t="shared" si="10"/>
        <v>23.88</v>
      </c>
      <c r="CQ6" s="36">
        <f t="shared" si="10"/>
        <v>48.7</v>
      </c>
      <c r="CR6" s="36">
        <f t="shared" si="10"/>
        <v>46.9</v>
      </c>
      <c r="CS6" s="36">
        <f t="shared" si="10"/>
        <v>47.95</v>
      </c>
      <c r="CT6" s="36">
        <f t="shared" si="10"/>
        <v>48.26</v>
      </c>
      <c r="CU6" s="36">
        <f t="shared" si="10"/>
        <v>48.01</v>
      </c>
      <c r="CV6" s="35" t="str">
        <f>IF(CV7="","",IF(CV7="-","【-】","【"&amp;SUBSTITUTE(TEXT(CV7,"#,##0.00"),"-","△")&amp;"】"))</f>
        <v>【54.90】</v>
      </c>
      <c r="CW6" s="36">
        <f>IF(CW7="",NA(),CW7)</f>
        <v>92.79</v>
      </c>
      <c r="CX6" s="36">
        <f t="shared" ref="CX6:DF6" si="11">IF(CX7="",NA(),CX7)</f>
        <v>97.15</v>
      </c>
      <c r="CY6" s="36">
        <f t="shared" si="11"/>
        <v>95.49</v>
      </c>
      <c r="CZ6" s="36">
        <f t="shared" si="11"/>
        <v>92.2</v>
      </c>
      <c r="DA6" s="36">
        <f t="shared" si="11"/>
        <v>94.62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16683</v>
      </c>
      <c r="D7" s="38">
        <v>47</v>
      </c>
      <c r="E7" s="38">
        <v>1</v>
      </c>
      <c r="F7" s="38">
        <v>0</v>
      </c>
      <c r="G7" s="38">
        <v>0</v>
      </c>
      <c r="H7" s="38" t="s">
        <v>96</v>
      </c>
      <c r="I7" s="38" t="s">
        <v>97</v>
      </c>
      <c r="J7" s="38" t="s">
        <v>98</v>
      </c>
      <c r="K7" s="38" t="s">
        <v>99</v>
      </c>
      <c r="L7" s="38" t="s">
        <v>100</v>
      </c>
      <c r="M7" s="38" t="s">
        <v>101</v>
      </c>
      <c r="N7" s="39" t="s">
        <v>102</v>
      </c>
      <c r="O7" s="39" t="s">
        <v>103</v>
      </c>
      <c r="P7" s="39">
        <v>2.38</v>
      </c>
      <c r="Q7" s="39">
        <v>4510</v>
      </c>
      <c r="R7" s="39">
        <v>7710</v>
      </c>
      <c r="S7" s="39">
        <v>773.13</v>
      </c>
      <c r="T7" s="39">
        <v>9.9700000000000006</v>
      </c>
      <c r="U7" s="39">
        <v>181</v>
      </c>
      <c r="V7" s="39">
        <v>19.600000000000001</v>
      </c>
      <c r="W7" s="39">
        <v>9.23</v>
      </c>
      <c r="X7" s="39">
        <v>91.58</v>
      </c>
      <c r="Y7" s="39">
        <v>77.52</v>
      </c>
      <c r="Z7" s="39">
        <v>77.709999999999994</v>
      </c>
      <c r="AA7" s="39">
        <v>76.38</v>
      </c>
      <c r="AB7" s="39">
        <v>84.04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1315.02</v>
      </c>
      <c r="BF7" s="39">
        <v>1335.45</v>
      </c>
      <c r="BG7" s="39">
        <v>1418.77</v>
      </c>
      <c r="BH7" s="39">
        <v>1407.8</v>
      </c>
      <c r="BI7" s="39">
        <v>1355</v>
      </c>
      <c r="BJ7" s="39">
        <v>1510.14</v>
      </c>
      <c r="BK7" s="39">
        <v>1595.62</v>
      </c>
      <c r="BL7" s="39">
        <v>1302.33</v>
      </c>
      <c r="BM7" s="39">
        <v>1274.21</v>
      </c>
      <c r="BN7" s="39">
        <v>1183.92</v>
      </c>
      <c r="BO7" s="39">
        <v>1084.05</v>
      </c>
      <c r="BP7" s="39">
        <v>30.09</v>
      </c>
      <c r="BQ7" s="39">
        <v>30.21</v>
      </c>
      <c r="BR7" s="39">
        <v>30.33</v>
      </c>
      <c r="BS7" s="39">
        <v>20.440000000000001</v>
      </c>
      <c r="BT7" s="39">
        <v>16.260000000000002</v>
      </c>
      <c r="BU7" s="39">
        <v>22.67</v>
      </c>
      <c r="BV7" s="39">
        <v>37.92</v>
      </c>
      <c r="BW7" s="39">
        <v>40.89</v>
      </c>
      <c r="BX7" s="39">
        <v>41.25</v>
      </c>
      <c r="BY7" s="39">
        <v>42.5</v>
      </c>
      <c r="BZ7" s="39">
        <v>53.46</v>
      </c>
      <c r="CA7" s="39">
        <v>489.38</v>
      </c>
      <c r="CB7" s="39">
        <v>460.35</v>
      </c>
      <c r="CC7" s="39">
        <v>453.64</v>
      </c>
      <c r="CD7" s="39">
        <v>683.68</v>
      </c>
      <c r="CE7" s="39">
        <v>858.67</v>
      </c>
      <c r="CF7" s="39">
        <v>789.62</v>
      </c>
      <c r="CG7" s="39">
        <v>423.18</v>
      </c>
      <c r="CH7" s="39">
        <v>383.2</v>
      </c>
      <c r="CI7" s="39">
        <v>383.25</v>
      </c>
      <c r="CJ7" s="39">
        <v>377.72</v>
      </c>
      <c r="CK7" s="39">
        <v>300.47000000000003</v>
      </c>
      <c r="CL7" s="39">
        <v>24.34</v>
      </c>
      <c r="CM7" s="39">
        <v>22.96</v>
      </c>
      <c r="CN7" s="39">
        <v>25</v>
      </c>
      <c r="CO7" s="39">
        <v>23.89</v>
      </c>
      <c r="CP7" s="39">
        <v>23.88</v>
      </c>
      <c r="CQ7" s="39">
        <v>48.7</v>
      </c>
      <c r="CR7" s="39">
        <v>46.9</v>
      </c>
      <c r="CS7" s="39">
        <v>47.95</v>
      </c>
      <c r="CT7" s="39">
        <v>48.26</v>
      </c>
      <c r="CU7" s="39">
        <v>48.01</v>
      </c>
      <c r="CV7" s="39">
        <v>54.9</v>
      </c>
      <c r="CW7" s="39">
        <v>92.79</v>
      </c>
      <c r="CX7" s="39">
        <v>97.15</v>
      </c>
      <c r="CY7" s="39">
        <v>95.49</v>
      </c>
      <c r="CZ7" s="39">
        <v>92.2</v>
      </c>
      <c r="DA7" s="39">
        <v>94.62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三枝 奨悟</cp:lastModifiedBy>
  <dcterms:created xsi:type="dcterms:W3CDTF">2020-12-04T02:18:42Z</dcterms:created>
  <dcterms:modified xsi:type="dcterms:W3CDTF">2021-01-20T23:42:10Z</dcterms:modified>
  <cp:category/>
</cp:coreProperties>
</file>