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workbookProtection workbookAlgorithmName="SHA-512" workbookHashValue="rx2vhO//rrVFivF47ldKGtZwiZHleRHfTcFm95xJhNDa+Q3pH48Zr7LEYfwXasB/faB4Tz3fGeMwW+NvqkrpzQ==" workbookSaltValue="mefPZ1YeBcH1Raa7JoaZQA==" workbookSpinCount="100000" lockStructure="1"/>
  <bookViews>
    <workbookView xWindow="0" yWindow="0" windowWidth="16170" windowHeight="811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BB10" i="4"/>
  <c r="AT10" i="4"/>
  <c r="AL10" i="4"/>
  <c r="I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<sst xmlns="http://schemas.openxmlformats.org/spreadsheetml/2006/main" count="220" uniqueCount="107">
  <si>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</si>
  <si>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</si>
  <si>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</si>
  <si>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</si>
  <si>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</si>
  <si>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</si>
  <si>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</si>
  <si>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</si>
  <si>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</si>
  <si>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</si>
  <si>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</si>
  <si>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</si>
  <si>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</si>
  <si>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</si>
  <si>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</si>
  <si>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</si>
  <si>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</si>
  <si>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</si>
  <si>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</si>
  <si>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</si>
  <si>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</si>
  <si>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</si>
  <si>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</si>
  <si>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</si>
  <si>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</si>
  <si>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</si>
  <si>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</si>
  <si>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</si>
  <si>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</si>
  <si>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</si>
  <si>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</si>
  <si>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</si>
  <si>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</si>
  <si>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</si>
  <si>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</si>
  <si>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</si>
  <si>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</si>
  <si>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</si>
  <si>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</si>
  <si>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</si>
  <si>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</si>
  <si>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</si>
  <si>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</si>
  <si>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</si>
  <si>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</si>
  <si>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</si>
  <si>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</si>
  <si>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</si>
  <si>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</si>
  <si>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</si>
  <si>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</si>
  <si>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</si>
  <si>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</si>
  <si>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</si>
  <si>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</si>
  <si>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</si>
  <si>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</si>
  <si>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</si>
  <si>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</si>
  <si>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</si>
  <si>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</si>
  <si>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</si>
  <si>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</si>
  <si>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</si>
  <si>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</si>
  <si>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</si>
  <si>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</si>
  <si>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</si>
  <si>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</si>
  <si>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</si>
  <si>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</si>
  <si>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</si>
  <si>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</si>
  <si>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</si>
  <si>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</si>
  <si>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</si>
  <si>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</si>
  <si>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</si>
  <si>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</si>
  <si>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</si>
  <si>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</si>
  <si>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</si>
  <si>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</si>
  <si>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</si>
  <si>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</si>
  <si>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</si>
  <si>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</si>
  <si>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</si>
  <si>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</si>
  <si>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</si>
  <si>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</si>
  <si>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</si>
  <si>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白糠町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</si>
  <si>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</si>
  <si>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</si>
  <si>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</si>
  <si>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</si>
  <si>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</si>
  <si>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</si>
  <si>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</si>
  <si>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</si>
  <si>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</si>
  <si>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</si>
  <si>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</si>
  <si>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純利益は前年度より増加し、ある程度の積立金は保有しており、流動比率や企業債残高対給水収益比率が示すように支払能力、債務残高も類似団体平均値、全国平均値と比較しても良好な状態であることから、現在のところ経営状態は問題なしと判断します。</t>
    <phoneticPr fontId="4"/>
  </si>
  <si>
    <t xml:space="preserve"> 設備更新は、令和３年度までの整備計画により随時取り進めて行く予定です。また、管路についても経年劣化率が高いことから、敷設後４０年を経過した管を優先して、計画的に更新を行うこととしています。</t>
    <rPh sb="7" eb="9">
      <t>レイワ</t>
    </rPh>
    <phoneticPr fontId="4"/>
  </si>
  <si>
    <t xml:space="preserve"> 経常収支比率は前年度より増加し経営の改善が図られ、料金回収率は前年同様１００％を超えており、経営状態は健全であると判断されます。
また、施設利用率については、類似団体平均値、全国平均値を上回っており、施設の効率性が十分に図られていると判断しますが、一方で有収率は前年度より低下してため、漏水対策を講じ、有収率の向上に努めます。</t>
    <rPh sb="8" eb="11">
      <t>ゼンネンド</t>
    </rPh>
    <rPh sb="13" eb="15">
      <t>ゾウカ</t>
    </rPh>
    <rPh sb="16" eb="18">
      <t>ケイエイ</t>
    </rPh>
    <rPh sb="19" eb="21">
      <t>カイゼン</t>
    </rPh>
    <rPh sb="22" eb="23">
      <t>ハカ</t>
    </rPh>
    <rPh sb="32" eb="34">
      <t>ゼンネン</t>
    </rPh>
    <rPh sb="34" eb="36">
      <t>ドウヨウ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</si>
</sst>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1"/>
          <c:y val="0.1580694566902853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0.41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2-4DE9-970E-98A905DBE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95456"/>
        <c:axId val="645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0.65</c:v>
                </c:pt>
                <c:pt idx="2">
                  <c:v>0.46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2-4DE9-970E-98A905DBE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95456"/>
        <c:axId val="64596992"/>
      </c:lineChart>
      <c:dateAx>
        <c:axId val="6459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596992"/>
        <c:crosses val="autoZero"/>
        <c:auto val="1"/>
        <c:lblOffset val="100"/>
        <c:baseTimeUnit val="years"/>
      </c:dateAx>
      <c:valAx>
        <c:axId val="645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59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67.91</c:v>
                </c:pt>
                <c:pt idx="1">
                  <c:v>65.540000000000006</c:v>
                </c:pt>
                <c:pt idx="2">
                  <c:v>65.36</c:v>
                </c:pt>
                <c:pt idx="3">
                  <c:v>70.510000000000005</c:v>
                </c:pt>
                <c:pt idx="4">
                  <c:v>69.42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A-4662-A2B1-470216A9D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91552"/>
        <c:axId val="691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49.08</c:v>
                </c:pt>
                <c:pt idx="2">
                  <c:v>49.32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A-4662-A2B1-470216A9D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91552"/>
        <c:axId val="69193088"/>
      </c:lineChart>
      <c:dateAx>
        <c:axId val="6919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193088"/>
        <c:crosses val="autoZero"/>
        <c:auto val="1"/>
        <c:lblOffset val="100"/>
        <c:baseTimeUnit val="years"/>
      </c:dateAx>
      <c:valAx>
        <c:axId val="691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19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75.349999999999994</c:v>
                </c:pt>
                <c:pt idx="1">
                  <c:v>76.400000000000006</c:v>
                </c:pt>
                <c:pt idx="2">
                  <c:v>76.430000000000007</c:v>
                </c:pt>
                <c:pt idx="3">
                  <c:v>69.69</c:v>
                </c:pt>
                <c:pt idx="4">
                  <c:v>69.81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1-47B2-AEAE-7E60B2323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07008"/>
        <c:axId val="693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79.48</c:v>
                </c:pt>
                <c:pt idx="1">
                  <c:v>79.3</c:v>
                </c:pt>
                <c:pt idx="2">
                  <c:v>79.34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01-47B2-AEAE-7E60B2323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07008"/>
        <c:axId val="69321088"/>
      </c:lineChart>
      <c:dateAx>
        <c:axId val="6930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321088"/>
        <c:crosses val="autoZero"/>
        <c:auto val="1"/>
        <c:lblOffset val="100"/>
        <c:baseTimeUnit val="years"/>
      </c:dateAx>
      <c:valAx>
        <c:axId val="693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30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110.99</c:v>
                </c:pt>
                <c:pt idx="1">
                  <c:v>104.58</c:v>
                </c:pt>
                <c:pt idx="2">
                  <c:v>102.09</c:v>
                </c:pt>
                <c:pt idx="3">
                  <c:v>104.08</c:v>
                </c:pt>
                <c:pt idx="4">
                  <c:v>108.97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2-4615-B467-8777C49A2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38720"/>
        <c:axId val="6625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107.2</c:v>
                </c:pt>
                <c:pt idx="1">
                  <c:v>106.62</c:v>
                </c:pt>
                <c:pt idx="2">
                  <c:v>107.95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2-4615-B467-8777C49A2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38720"/>
        <c:axId val="66252800"/>
      </c:lineChart>
      <c:dateAx>
        <c:axId val="6623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252800"/>
        <c:crosses val="autoZero"/>
        <c:auto val="1"/>
        <c:lblOffset val="100"/>
        <c:baseTimeUnit val="years"/>
      </c:dateAx>
      <c:valAx>
        <c:axId val="66252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23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49.34</c:v>
                </c:pt>
                <c:pt idx="1">
                  <c:v>51.16</c:v>
                </c:pt>
                <c:pt idx="2">
                  <c:v>52.13</c:v>
                </c:pt>
                <c:pt idx="3">
                  <c:v>52.21</c:v>
                </c:pt>
                <c:pt idx="4">
                  <c:v>53.31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D-461C-8D6D-645FAB781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54880"/>
        <c:axId val="6656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46.12</c:v>
                </c:pt>
                <c:pt idx="1">
                  <c:v>47.44</c:v>
                </c:pt>
                <c:pt idx="2">
                  <c:v>48.3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D-461C-8D6D-645FAB781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54880"/>
        <c:axId val="66568960"/>
      </c:lineChart>
      <c:dateAx>
        <c:axId val="6655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568960"/>
        <c:crosses val="autoZero"/>
        <c:auto val="1"/>
        <c:lblOffset val="100"/>
        <c:baseTimeUnit val="years"/>
      </c:dateAx>
      <c:valAx>
        <c:axId val="6656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55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4.09</c:v>
                </c:pt>
                <c:pt idx="1">
                  <c:v>5.42</c:v>
                </c:pt>
                <c:pt idx="2">
                  <c:v>22.59</c:v>
                </c:pt>
                <c:pt idx="3">
                  <c:v>22.6</c:v>
                </c:pt>
                <c:pt idx="4">
                  <c:v>24.09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F-4164-90FD-C9733E7A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84704"/>
        <c:axId val="6778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9.86</c:v>
                </c:pt>
                <c:pt idx="1">
                  <c:v>11.16</c:v>
                </c:pt>
                <c:pt idx="2">
                  <c:v>12.43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F-4164-90FD-C9733E7A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84704"/>
        <c:axId val="67786240"/>
      </c:lineChart>
      <c:dateAx>
        <c:axId val="6778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786240"/>
        <c:crosses val="autoZero"/>
        <c:auto val="1"/>
        <c:lblOffset val="100"/>
        <c:baseTimeUnit val="years"/>
      </c:dateAx>
      <c:valAx>
        <c:axId val="6778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78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5-47C1-8CB4-8F8B38C99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91616"/>
        <c:axId val="6899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13.46</c:v>
                </c:pt>
                <c:pt idx="1">
                  <c:v>12.59</c:v>
                </c:pt>
                <c:pt idx="2">
                  <c:v>12.44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5-47C1-8CB4-8F8B38C99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91616"/>
        <c:axId val="68990464"/>
      </c:lineChart>
      <c:dateAx>
        <c:axId val="6899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990464"/>
        <c:crosses val="autoZero"/>
        <c:auto val="1"/>
        <c:lblOffset val="100"/>
        <c:baseTimeUnit val="years"/>
      </c:dateAx>
      <c:valAx>
        <c:axId val="6899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99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2247.1999999999998</c:v>
                </c:pt>
                <c:pt idx="1">
                  <c:v>1888.66</c:v>
                </c:pt>
                <c:pt idx="2">
                  <c:v>2345.14</c:v>
                </c:pt>
                <c:pt idx="3">
                  <c:v>1974.78</c:v>
                </c:pt>
                <c:pt idx="4">
                  <c:v>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F-41B5-8EB5-A19E42904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18272"/>
        <c:axId val="6893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434.72</c:v>
                </c:pt>
                <c:pt idx="1">
                  <c:v>416.14</c:v>
                </c:pt>
                <c:pt idx="2">
                  <c:v>371.89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F-41B5-8EB5-A19E42904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18272"/>
        <c:axId val="68936448"/>
      </c:lineChart>
      <c:dateAx>
        <c:axId val="6891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936448"/>
        <c:crosses val="autoZero"/>
        <c:auto val="1"/>
        <c:lblOffset val="100"/>
        <c:baseTimeUnit val="years"/>
      </c:dateAx>
      <c:valAx>
        <c:axId val="68936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91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146.03</c:v>
                </c:pt>
                <c:pt idx="1">
                  <c:v>138.32</c:v>
                </c:pt>
                <c:pt idx="2">
                  <c:v>129.28</c:v>
                </c:pt>
                <c:pt idx="3">
                  <c:v>121</c:v>
                </c:pt>
                <c:pt idx="4">
                  <c:v>112.02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F-44BF-9352-DD249C2F8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25792"/>
        <c:axId val="6902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495.76</c:v>
                </c:pt>
                <c:pt idx="1">
                  <c:v>487.22</c:v>
                </c:pt>
                <c:pt idx="2">
                  <c:v>483.11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3F-44BF-9352-DD249C2F8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25792"/>
        <c:axId val="69027328"/>
      </c:lineChart>
      <c:dateAx>
        <c:axId val="6902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027328"/>
        <c:crosses val="autoZero"/>
        <c:auto val="1"/>
        <c:lblOffset val="100"/>
        <c:baseTimeUnit val="years"/>
      </c:dateAx>
      <c:valAx>
        <c:axId val="69027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02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111.67</c:v>
                </c:pt>
                <c:pt idx="1">
                  <c:v>106.68</c:v>
                </c:pt>
                <c:pt idx="2">
                  <c:v>104.81</c:v>
                </c:pt>
                <c:pt idx="3">
                  <c:v>102.81</c:v>
                </c:pt>
                <c:pt idx="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C-4F0E-8849-BC4B62967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2096"/>
        <c:axId val="6909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92.76</c:v>
                </c:pt>
                <c:pt idx="2">
                  <c:v>93.28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CC-4F0E-8849-BC4B62967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2096"/>
        <c:axId val="69093632"/>
      </c:lineChart>
      <c:dateAx>
        <c:axId val="6909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093632"/>
        <c:crosses val="autoZero"/>
        <c:auto val="1"/>
        <c:lblOffset val="100"/>
        <c:baseTimeUnit val="years"/>
      </c:dateAx>
      <c:valAx>
        <c:axId val="6909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09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196.52</c:v>
                </c:pt>
                <c:pt idx="1">
                  <c:v>206.54</c:v>
                </c:pt>
                <c:pt idx="2">
                  <c:v>209.74</c:v>
                </c:pt>
                <c:pt idx="3">
                  <c:v>214.08</c:v>
                </c:pt>
                <c:pt idx="4">
                  <c:v>204.16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6-4527-986D-E8CF2DF3E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29344"/>
        <c:axId val="6913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208.21</c:v>
                </c:pt>
                <c:pt idx="1">
                  <c:v>208.67</c:v>
                </c:pt>
                <c:pt idx="2">
                  <c:v>208.29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6-4527-986D-E8CF2DF3E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29344"/>
        <c:axId val="69130880"/>
      </c:lineChart>
      <c:dateAx>
        <c:axId val="6912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130880"/>
        <c:crosses val="autoZero"/>
        <c:auto val="1"/>
        <c:lblOffset val="100"/>
        <c:baseTimeUnit val="years"/>
      </c:dateAx>
      <c:valAx>
        <c:axId val="6913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12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北海道　白糠町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A8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7918</v>
      </c>
      <c r="AM8" s="70"/>
      <c r="AN8" s="70"/>
      <c r="AO8" s="70"/>
      <c r="AP8" s="70"/>
      <c r="AQ8" s="70"/>
      <c r="AR8" s="70"/>
      <c r="AS8" s="70"/>
      <c r="AT8" s="66">
        <f>データ!$S$6</f>
        <v>773.13</v>
      </c>
      <c r="AU8" s="67"/>
      <c r="AV8" s="67"/>
      <c r="AW8" s="67"/>
      <c r="AX8" s="67"/>
      <c r="AY8" s="67"/>
      <c r="AZ8" s="67"/>
      <c r="BA8" s="67"/>
      <c r="BB8" s="69">
        <f>データ!$T$6</f>
        <v>10.24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89.99</v>
      </c>
      <c r="J10" s="67"/>
      <c r="K10" s="67"/>
      <c r="L10" s="67"/>
      <c r="M10" s="67"/>
      <c r="N10" s="67"/>
      <c r="O10" s="68"/>
      <c r="P10" s="69">
        <f>データ!$P$6</f>
        <v>94.77</v>
      </c>
      <c r="Q10" s="69"/>
      <c r="R10" s="69"/>
      <c r="S10" s="69"/>
      <c r="T10" s="69"/>
      <c r="U10" s="69"/>
      <c r="V10" s="69"/>
      <c r="W10" s="70">
        <f>データ!$Q$6</f>
        <v>4536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7412</v>
      </c>
      <c r="AM10" s="70"/>
      <c r="AN10" s="70"/>
      <c r="AO10" s="70"/>
      <c r="AP10" s="70"/>
      <c r="AQ10" s="70"/>
      <c r="AR10" s="70"/>
      <c r="AS10" s="70"/>
      <c r="AT10" s="66">
        <f>データ!$V$6</f>
        <v>73.400000000000006</v>
      </c>
      <c r="AU10" s="67"/>
      <c r="AV10" s="67"/>
      <c r="AW10" s="67"/>
      <c r="AX10" s="67"/>
      <c r="AY10" s="67"/>
      <c r="AZ10" s="67"/>
      <c r="BA10" s="67"/>
      <c r="BB10" s="69">
        <f>データ!$W$6</f>
        <v>100.98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104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lUlnKx6MgzuuUcqC8R4INUTrFVVlCXfSZ7yqivhF/3PmXEgnPJGwtaAOlouWwuN6tIK7d+4IfZFw4K1jRmVGSA==" saltValue="cPIZILdwICh2urjqoI+l2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16683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北海道　白糠町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89.99</v>
      </c>
      <c r="P6" s="35">
        <f t="shared" si="3"/>
        <v>94.77</v>
      </c>
      <c r="Q6" s="35">
        <f t="shared" si="3"/>
        <v>4536</v>
      </c>
      <c r="R6" s="35">
        <f t="shared" si="3"/>
        <v>7918</v>
      </c>
      <c r="S6" s="35">
        <f t="shared" si="3"/>
        <v>773.13</v>
      </c>
      <c r="T6" s="35">
        <f t="shared" si="3"/>
        <v>10.24</v>
      </c>
      <c r="U6" s="35">
        <f t="shared" si="3"/>
        <v>7412</v>
      </c>
      <c r="V6" s="35">
        <f t="shared" si="3"/>
        <v>73.400000000000006</v>
      </c>
      <c r="W6" s="35">
        <f t="shared" si="3"/>
        <v>100.98</v>
      </c>
      <c r="X6" s="36">
        <f>IF(X7="",NA(),X7)</f>
        <v>110.99</v>
      </c>
      <c r="Y6" s="36">
        <f t="shared" ref="Y6:AG6" si="4">IF(Y7="",NA(),Y7)</f>
        <v>104.58</v>
      </c>
      <c r="Z6" s="36">
        <f t="shared" si="4"/>
        <v>102.09</v>
      </c>
      <c r="AA6" s="36">
        <f t="shared" si="4"/>
        <v>104.08</v>
      </c>
      <c r="AB6" s="36">
        <f t="shared" si="4"/>
        <v>108.97</v>
      </c>
      <c r="AC6" s="36">
        <f t="shared" si="4"/>
        <v>107.2</v>
      </c>
      <c r="AD6" s="36">
        <f t="shared" si="4"/>
        <v>106.62</v>
      </c>
      <c r="AE6" s="36">
        <f t="shared" si="4"/>
        <v>107.95</v>
      </c>
      <c r="AF6" s="36">
        <f t="shared" si="4"/>
        <v>104.47</v>
      </c>
      <c r="AG6" s="36">
        <f t="shared" si="4"/>
        <v>103.81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13.46</v>
      </c>
      <c r="AO6" s="36">
        <f t="shared" si="5"/>
        <v>12.59</v>
      </c>
      <c r="AP6" s="36">
        <f t="shared" si="5"/>
        <v>12.44</v>
      </c>
      <c r="AQ6" s="36">
        <f t="shared" si="5"/>
        <v>16.399999999999999</v>
      </c>
      <c r="AR6" s="36">
        <f t="shared" si="5"/>
        <v>25.66</v>
      </c>
      <c r="AS6" s="35" t="str">
        <f>IF(AS7="","",IF(AS7="-","【-】","【"&amp;SUBSTITUTE(TEXT(AS7,"#,##0.00"),"-","△")&amp;"】"))</f>
        <v>【1.05】</v>
      </c>
      <c r="AT6" s="36">
        <f>IF(AT7="",NA(),AT7)</f>
        <v>2247.1999999999998</v>
      </c>
      <c r="AU6" s="36">
        <f t="shared" ref="AU6:BC6" si="6">IF(AU7="",NA(),AU7)</f>
        <v>1888.66</v>
      </c>
      <c r="AV6" s="36">
        <f t="shared" si="6"/>
        <v>2345.14</v>
      </c>
      <c r="AW6" s="36">
        <f t="shared" si="6"/>
        <v>1974.78</v>
      </c>
      <c r="AX6" s="36">
        <f t="shared" si="6"/>
        <v>1696</v>
      </c>
      <c r="AY6" s="36">
        <f t="shared" si="6"/>
        <v>434.72</v>
      </c>
      <c r="AZ6" s="36">
        <f t="shared" si="6"/>
        <v>416.14</v>
      </c>
      <c r="BA6" s="36">
        <f t="shared" si="6"/>
        <v>371.89</v>
      </c>
      <c r="BB6" s="36">
        <f t="shared" si="6"/>
        <v>293.23</v>
      </c>
      <c r="BC6" s="36">
        <f t="shared" si="6"/>
        <v>300.14</v>
      </c>
      <c r="BD6" s="35" t="str">
        <f>IF(BD7="","",IF(BD7="-","【-】","【"&amp;SUBSTITUTE(TEXT(BD7,"#,##0.00"),"-","△")&amp;"】"))</f>
        <v>【261.93】</v>
      </c>
      <c r="BE6" s="36">
        <f>IF(BE7="",NA(),BE7)</f>
        <v>146.03</v>
      </c>
      <c r="BF6" s="36">
        <f t="shared" ref="BF6:BN6" si="7">IF(BF7="",NA(),BF7)</f>
        <v>138.32</v>
      </c>
      <c r="BG6" s="36">
        <f t="shared" si="7"/>
        <v>129.28</v>
      </c>
      <c r="BH6" s="36">
        <f t="shared" si="7"/>
        <v>121</v>
      </c>
      <c r="BI6" s="36">
        <f t="shared" si="7"/>
        <v>112.02</v>
      </c>
      <c r="BJ6" s="36">
        <f t="shared" si="7"/>
        <v>495.76</v>
      </c>
      <c r="BK6" s="36">
        <f t="shared" si="7"/>
        <v>487.22</v>
      </c>
      <c r="BL6" s="36">
        <f t="shared" si="7"/>
        <v>483.11</v>
      </c>
      <c r="BM6" s="36">
        <f t="shared" si="7"/>
        <v>542.29999999999995</v>
      </c>
      <c r="BN6" s="36">
        <f t="shared" si="7"/>
        <v>566.65</v>
      </c>
      <c r="BO6" s="35" t="str">
        <f>IF(BO7="","",IF(BO7="-","【-】","【"&amp;SUBSTITUTE(TEXT(BO7,"#,##0.00"),"-","△")&amp;"】"))</f>
        <v>【270.46】</v>
      </c>
      <c r="BP6" s="36">
        <f>IF(BP7="",NA(),BP7)</f>
        <v>111.67</v>
      </c>
      <c r="BQ6" s="36">
        <f t="shared" ref="BQ6:BY6" si="8">IF(BQ7="",NA(),BQ7)</f>
        <v>106.68</v>
      </c>
      <c r="BR6" s="36">
        <f t="shared" si="8"/>
        <v>104.81</v>
      </c>
      <c r="BS6" s="36">
        <f t="shared" si="8"/>
        <v>102.81</v>
      </c>
      <c r="BT6" s="36">
        <f t="shared" si="8"/>
        <v>108</v>
      </c>
      <c r="BU6" s="36">
        <f t="shared" si="8"/>
        <v>93.66</v>
      </c>
      <c r="BV6" s="36">
        <f t="shared" si="8"/>
        <v>92.76</v>
      </c>
      <c r="BW6" s="36">
        <f t="shared" si="8"/>
        <v>93.28</v>
      </c>
      <c r="BX6" s="36">
        <f t="shared" si="8"/>
        <v>87.51</v>
      </c>
      <c r="BY6" s="36">
        <f t="shared" si="8"/>
        <v>84.77</v>
      </c>
      <c r="BZ6" s="35" t="str">
        <f>IF(BZ7="","",IF(BZ7="-","【-】","【"&amp;SUBSTITUTE(TEXT(BZ7,"#,##0.00"),"-","△")&amp;"】"))</f>
        <v>【103.91】</v>
      </c>
      <c r="CA6" s="36">
        <f>IF(CA7="",NA(),CA7)</f>
        <v>196.52</v>
      </c>
      <c r="CB6" s="36">
        <f t="shared" ref="CB6:CJ6" si="9">IF(CB7="",NA(),CB7)</f>
        <v>206.54</v>
      </c>
      <c r="CC6" s="36">
        <f t="shared" si="9"/>
        <v>209.74</v>
      </c>
      <c r="CD6" s="36">
        <f t="shared" si="9"/>
        <v>214.08</v>
      </c>
      <c r="CE6" s="36">
        <f t="shared" si="9"/>
        <v>204.16</v>
      </c>
      <c r="CF6" s="36">
        <f t="shared" si="9"/>
        <v>208.21</v>
      </c>
      <c r="CG6" s="36">
        <f t="shared" si="9"/>
        <v>208.67</v>
      </c>
      <c r="CH6" s="36">
        <f t="shared" si="9"/>
        <v>208.29</v>
      </c>
      <c r="CI6" s="36">
        <f t="shared" si="9"/>
        <v>218.42</v>
      </c>
      <c r="CJ6" s="36">
        <f t="shared" si="9"/>
        <v>227.27</v>
      </c>
      <c r="CK6" s="35" t="str">
        <f>IF(CK7="","",IF(CK7="-","【-】","【"&amp;SUBSTITUTE(TEXT(CK7,"#,##0.00"),"-","△")&amp;"】"))</f>
        <v>【167.11】</v>
      </c>
      <c r="CL6" s="36">
        <f>IF(CL7="",NA(),CL7)</f>
        <v>67.91</v>
      </c>
      <c r="CM6" s="36">
        <f t="shared" ref="CM6:CU6" si="10">IF(CM7="",NA(),CM7)</f>
        <v>65.540000000000006</v>
      </c>
      <c r="CN6" s="36">
        <f t="shared" si="10"/>
        <v>65.36</v>
      </c>
      <c r="CO6" s="36">
        <f t="shared" si="10"/>
        <v>70.510000000000005</v>
      </c>
      <c r="CP6" s="36">
        <f t="shared" si="10"/>
        <v>69.42</v>
      </c>
      <c r="CQ6" s="36">
        <f t="shared" si="10"/>
        <v>49.22</v>
      </c>
      <c r="CR6" s="36">
        <f t="shared" si="10"/>
        <v>49.08</v>
      </c>
      <c r="CS6" s="36">
        <f t="shared" si="10"/>
        <v>49.32</v>
      </c>
      <c r="CT6" s="36">
        <f t="shared" si="10"/>
        <v>50.24</v>
      </c>
      <c r="CU6" s="36">
        <f t="shared" si="10"/>
        <v>50.29</v>
      </c>
      <c r="CV6" s="35" t="str">
        <f>IF(CV7="","",IF(CV7="-","【-】","【"&amp;SUBSTITUTE(TEXT(CV7,"#,##0.00"),"-","△")&amp;"】"))</f>
        <v>【60.27】</v>
      </c>
      <c r="CW6" s="36">
        <f>IF(CW7="",NA(),CW7)</f>
        <v>75.349999999999994</v>
      </c>
      <c r="CX6" s="36">
        <f t="shared" ref="CX6:DF6" si="11">IF(CX7="",NA(),CX7)</f>
        <v>76.400000000000006</v>
      </c>
      <c r="CY6" s="36">
        <f t="shared" si="11"/>
        <v>76.430000000000007</v>
      </c>
      <c r="CZ6" s="36">
        <f t="shared" si="11"/>
        <v>69.69</v>
      </c>
      <c r="DA6" s="36">
        <f t="shared" si="11"/>
        <v>69.81</v>
      </c>
      <c r="DB6" s="36">
        <f t="shared" si="11"/>
        <v>79.48</v>
      </c>
      <c r="DC6" s="36">
        <f t="shared" si="11"/>
        <v>79.3</v>
      </c>
      <c r="DD6" s="36">
        <f t="shared" si="11"/>
        <v>79.34</v>
      </c>
      <c r="DE6" s="36">
        <f t="shared" si="11"/>
        <v>78.650000000000006</v>
      </c>
      <c r="DF6" s="36">
        <f t="shared" si="11"/>
        <v>77.73</v>
      </c>
      <c r="DG6" s="35" t="str">
        <f>IF(DG7="","",IF(DG7="-","【-】","【"&amp;SUBSTITUTE(TEXT(DG7,"#,##0.00"),"-","△")&amp;"】"))</f>
        <v>【89.92】</v>
      </c>
      <c r="DH6" s="36">
        <f>IF(DH7="",NA(),DH7)</f>
        <v>49.34</v>
      </c>
      <c r="DI6" s="36">
        <f t="shared" ref="DI6:DQ6" si="12">IF(DI7="",NA(),DI7)</f>
        <v>51.16</v>
      </c>
      <c r="DJ6" s="36">
        <f t="shared" si="12"/>
        <v>52.13</v>
      </c>
      <c r="DK6" s="36">
        <f t="shared" si="12"/>
        <v>52.21</v>
      </c>
      <c r="DL6" s="36">
        <f t="shared" si="12"/>
        <v>53.31</v>
      </c>
      <c r="DM6" s="36">
        <f t="shared" si="12"/>
        <v>46.12</v>
      </c>
      <c r="DN6" s="36">
        <f t="shared" si="12"/>
        <v>47.44</v>
      </c>
      <c r="DO6" s="36">
        <f t="shared" si="12"/>
        <v>48.3</v>
      </c>
      <c r="DP6" s="36">
        <f t="shared" si="12"/>
        <v>45.14</v>
      </c>
      <c r="DQ6" s="36">
        <f t="shared" si="12"/>
        <v>45.85</v>
      </c>
      <c r="DR6" s="35" t="str">
        <f>IF(DR7="","",IF(DR7="-","【-】","【"&amp;SUBSTITUTE(TEXT(DR7,"#,##0.00"),"-","△")&amp;"】"))</f>
        <v>【48.85】</v>
      </c>
      <c r="DS6" s="36">
        <f>IF(DS7="",NA(),DS7)</f>
        <v>4.09</v>
      </c>
      <c r="DT6" s="36">
        <f t="shared" ref="DT6:EB6" si="13">IF(DT7="",NA(),DT7)</f>
        <v>5.42</v>
      </c>
      <c r="DU6" s="36">
        <f t="shared" si="13"/>
        <v>22.59</v>
      </c>
      <c r="DV6" s="36">
        <f t="shared" si="13"/>
        <v>22.6</v>
      </c>
      <c r="DW6" s="36">
        <f t="shared" si="13"/>
        <v>24.09</v>
      </c>
      <c r="DX6" s="36">
        <f t="shared" si="13"/>
        <v>9.86</v>
      </c>
      <c r="DY6" s="36">
        <f t="shared" si="13"/>
        <v>11.16</v>
      </c>
      <c r="DZ6" s="36">
        <f t="shared" si="13"/>
        <v>12.43</v>
      </c>
      <c r="EA6" s="36">
        <f t="shared" si="13"/>
        <v>13.58</v>
      </c>
      <c r="EB6" s="36">
        <f t="shared" si="13"/>
        <v>14.13</v>
      </c>
      <c r="EC6" s="35" t="str">
        <f>IF(EC7="","",IF(EC7="-","【-】","【"&amp;SUBSTITUTE(TEXT(EC7,"#,##0.00"),"-","△")&amp;"】"))</f>
        <v>【17.80】</v>
      </c>
      <c r="ED6" s="35">
        <f>IF(ED7="",NA(),ED7)</f>
        <v>0</v>
      </c>
      <c r="EE6" s="36">
        <f t="shared" ref="EE6:EM6" si="14">IF(EE7="",NA(),EE7)</f>
        <v>0.41</v>
      </c>
      <c r="EF6" s="35">
        <f t="shared" si="14"/>
        <v>0</v>
      </c>
      <c r="EG6" s="35">
        <f t="shared" si="14"/>
        <v>0</v>
      </c>
      <c r="EH6" s="36">
        <f t="shared" si="14"/>
        <v>1.1299999999999999</v>
      </c>
      <c r="EI6" s="36">
        <f t="shared" si="14"/>
        <v>0.56000000000000005</v>
      </c>
      <c r="EJ6" s="36">
        <f t="shared" si="14"/>
        <v>0.65</v>
      </c>
      <c r="EK6" s="36">
        <f t="shared" si="14"/>
        <v>0.46</v>
      </c>
      <c r="EL6" s="36">
        <f t="shared" si="14"/>
        <v>0.44</v>
      </c>
      <c r="EM6" s="36">
        <f t="shared" si="14"/>
        <v>0.52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16683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89.99</v>
      </c>
      <c r="P7" s="39">
        <v>94.77</v>
      </c>
      <c r="Q7" s="39">
        <v>4536</v>
      </c>
      <c r="R7" s="39">
        <v>7918</v>
      </c>
      <c r="S7" s="39">
        <v>773.13</v>
      </c>
      <c r="T7" s="39">
        <v>10.24</v>
      </c>
      <c r="U7" s="39">
        <v>7412</v>
      </c>
      <c r="V7" s="39">
        <v>73.400000000000006</v>
      </c>
      <c r="W7" s="39">
        <v>100.98</v>
      </c>
      <c r="X7" s="39">
        <v>110.99</v>
      </c>
      <c r="Y7" s="39">
        <v>104.58</v>
      </c>
      <c r="Z7" s="39">
        <v>102.09</v>
      </c>
      <c r="AA7" s="39">
        <v>104.08</v>
      </c>
      <c r="AB7" s="39">
        <v>108.97</v>
      </c>
      <c r="AC7" s="39">
        <v>107.2</v>
      </c>
      <c r="AD7" s="39">
        <v>106.62</v>
      </c>
      <c r="AE7" s="39">
        <v>107.95</v>
      </c>
      <c r="AF7" s="39">
        <v>104.47</v>
      </c>
      <c r="AG7" s="39">
        <v>103.81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13.46</v>
      </c>
      <c r="AO7" s="39">
        <v>12.59</v>
      </c>
      <c r="AP7" s="39">
        <v>12.44</v>
      </c>
      <c r="AQ7" s="39">
        <v>16.399999999999999</v>
      </c>
      <c r="AR7" s="39">
        <v>25.66</v>
      </c>
      <c r="AS7" s="39">
        <v>1.05</v>
      </c>
      <c r="AT7" s="39">
        <v>2247.1999999999998</v>
      </c>
      <c r="AU7" s="39">
        <v>1888.66</v>
      </c>
      <c r="AV7" s="39">
        <v>2345.14</v>
      </c>
      <c r="AW7" s="39">
        <v>1974.78</v>
      </c>
      <c r="AX7" s="39">
        <v>1696</v>
      </c>
      <c r="AY7" s="39">
        <v>434.72</v>
      </c>
      <c r="AZ7" s="39">
        <v>416.14</v>
      </c>
      <c r="BA7" s="39">
        <v>371.89</v>
      </c>
      <c r="BB7" s="39">
        <v>293.23</v>
      </c>
      <c r="BC7" s="39">
        <v>300.14</v>
      </c>
      <c r="BD7" s="39">
        <v>261.93</v>
      </c>
      <c r="BE7" s="39">
        <v>146.03</v>
      </c>
      <c r="BF7" s="39">
        <v>138.32</v>
      </c>
      <c r="BG7" s="39">
        <v>129.28</v>
      </c>
      <c r="BH7" s="39">
        <v>121</v>
      </c>
      <c r="BI7" s="39">
        <v>112.02</v>
      </c>
      <c r="BJ7" s="39">
        <v>495.76</v>
      </c>
      <c r="BK7" s="39">
        <v>487.22</v>
      </c>
      <c r="BL7" s="39">
        <v>483.11</v>
      </c>
      <c r="BM7" s="39">
        <v>542.29999999999995</v>
      </c>
      <c r="BN7" s="39">
        <v>566.65</v>
      </c>
      <c r="BO7" s="39">
        <v>270.45999999999998</v>
      </c>
      <c r="BP7" s="39">
        <v>111.67</v>
      </c>
      <c r="BQ7" s="39">
        <v>106.68</v>
      </c>
      <c r="BR7" s="39">
        <v>104.81</v>
      </c>
      <c r="BS7" s="39">
        <v>102.81</v>
      </c>
      <c r="BT7" s="39">
        <v>108</v>
      </c>
      <c r="BU7" s="39">
        <v>93.66</v>
      </c>
      <c r="BV7" s="39">
        <v>92.76</v>
      </c>
      <c r="BW7" s="39">
        <v>93.28</v>
      </c>
      <c r="BX7" s="39">
        <v>87.51</v>
      </c>
      <c r="BY7" s="39">
        <v>84.77</v>
      </c>
      <c r="BZ7" s="39">
        <v>103.91</v>
      </c>
      <c r="CA7" s="39">
        <v>196.52</v>
      </c>
      <c r="CB7" s="39">
        <v>206.54</v>
      </c>
      <c r="CC7" s="39">
        <v>209.74</v>
      </c>
      <c r="CD7" s="39">
        <v>214.08</v>
      </c>
      <c r="CE7" s="39">
        <v>204.16</v>
      </c>
      <c r="CF7" s="39">
        <v>208.21</v>
      </c>
      <c r="CG7" s="39">
        <v>208.67</v>
      </c>
      <c r="CH7" s="39">
        <v>208.29</v>
      </c>
      <c r="CI7" s="39">
        <v>218.42</v>
      </c>
      <c r="CJ7" s="39">
        <v>227.27</v>
      </c>
      <c r="CK7" s="39">
        <v>167.11</v>
      </c>
      <c r="CL7" s="39">
        <v>67.91</v>
      </c>
      <c r="CM7" s="39">
        <v>65.540000000000006</v>
      </c>
      <c r="CN7" s="39">
        <v>65.36</v>
      </c>
      <c r="CO7" s="39">
        <v>70.510000000000005</v>
      </c>
      <c r="CP7" s="39">
        <v>69.42</v>
      </c>
      <c r="CQ7" s="39">
        <v>49.22</v>
      </c>
      <c r="CR7" s="39">
        <v>49.08</v>
      </c>
      <c r="CS7" s="39">
        <v>49.32</v>
      </c>
      <c r="CT7" s="39">
        <v>50.24</v>
      </c>
      <c r="CU7" s="39">
        <v>50.29</v>
      </c>
      <c r="CV7" s="39">
        <v>60.27</v>
      </c>
      <c r="CW7" s="39">
        <v>75.349999999999994</v>
      </c>
      <c r="CX7" s="39">
        <v>76.400000000000006</v>
      </c>
      <c r="CY7" s="39">
        <v>76.430000000000007</v>
      </c>
      <c r="CZ7" s="39">
        <v>69.69</v>
      </c>
      <c r="DA7" s="39">
        <v>69.81</v>
      </c>
      <c r="DB7" s="39">
        <v>79.48</v>
      </c>
      <c r="DC7" s="39">
        <v>79.3</v>
      </c>
      <c r="DD7" s="39">
        <v>79.34</v>
      </c>
      <c r="DE7" s="39">
        <v>78.650000000000006</v>
      </c>
      <c r="DF7" s="39">
        <v>77.73</v>
      </c>
      <c r="DG7" s="39">
        <v>89.92</v>
      </c>
      <c r="DH7" s="39">
        <v>49.34</v>
      </c>
      <c r="DI7" s="39">
        <v>51.16</v>
      </c>
      <c r="DJ7" s="39">
        <v>52.13</v>
      </c>
      <c r="DK7" s="39">
        <v>52.21</v>
      </c>
      <c r="DL7" s="39">
        <v>53.31</v>
      </c>
      <c r="DM7" s="39">
        <v>46.12</v>
      </c>
      <c r="DN7" s="39">
        <v>47.44</v>
      </c>
      <c r="DO7" s="39">
        <v>48.3</v>
      </c>
      <c r="DP7" s="39">
        <v>45.14</v>
      </c>
      <c r="DQ7" s="39">
        <v>45.85</v>
      </c>
      <c r="DR7" s="39">
        <v>48.85</v>
      </c>
      <c r="DS7" s="39">
        <v>4.09</v>
      </c>
      <c r="DT7" s="39">
        <v>5.42</v>
      </c>
      <c r="DU7" s="39">
        <v>22.59</v>
      </c>
      <c r="DV7" s="39">
        <v>22.6</v>
      </c>
      <c r="DW7" s="39">
        <v>24.09</v>
      </c>
      <c r="DX7" s="39">
        <v>9.86</v>
      </c>
      <c r="DY7" s="39">
        <v>11.16</v>
      </c>
      <c r="DZ7" s="39">
        <v>12.43</v>
      </c>
      <c r="EA7" s="39">
        <v>13.58</v>
      </c>
      <c r="EB7" s="39">
        <v>14.13</v>
      </c>
      <c r="EC7" s="39">
        <v>17.8</v>
      </c>
      <c r="ED7" s="39">
        <v>0</v>
      </c>
      <c r="EE7" s="39">
        <v>0.41</v>
      </c>
      <c r="EF7" s="39">
        <v>0</v>
      </c>
      <c r="EG7" s="39">
        <v>0</v>
      </c>
      <c r="EH7" s="39">
        <v>1.1299999999999999</v>
      </c>
      <c r="EI7" s="39">
        <v>0.56000000000000005</v>
      </c>
      <c r="EJ7" s="39">
        <v>0.65</v>
      </c>
      <c r="EK7" s="39">
        <v>0.46</v>
      </c>
      <c r="EL7" s="39">
        <v>0.44</v>
      </c>
      <c r="EM7" s="39">
        <v>0.52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久保田　靖博</cp:lastModifiedBy>
  <cp:lastPrinted>2020-01-28T02:37:04Z</cp:lastPrinted>
  <dcterms:created xsi:type="dcterms:W3CDTF">2019-12-05T04:08:09Z</dcterms:created>
  <dcterms:modified xsi:type="dcterms:W3CDTF">2020-05-12T02:10:06Z</dcterms:modified>
  <cp:category/>
</cp:coreProperties>
</file>