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nk668fs\共有領域\A_部署フォルダ\水道部\上下水道課\下水道業務係\調査関係\経営比較分析表\R2年度決算分　経営比較分析表(上水・簡水・下水)\【R4.1.26〆】公営企業に係る経営比較分析表(上・簡・下)\"/>
    </mc:Choice>
  </mc:AlternateContent>
  <workbookProtection workbookAlgorithmName="SHA-512" workbookHashValue="C4O1QoYtnXgA1mX4b09GHfCmQBAqBKySFCJOrjCzt1Yol0p+zWBDh15qehId07xZqEMlwyBHAEAgiwqQRzaCkw==" workbookSaltValue="e+ugEvh8A+eDSV5L7zio3Q==" workbookSpinCount="100000" lockStructure="1"/>
  <bookViews>
    <workbookView xWindow="0" yWindow="0" windowWidth="15360" windowHeight="7635"/>
  </bookViews>
  <sheets>
    <sheet name="法非適用_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L85" i="4" s="1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H85" i="4" s="1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I10" i="4" s="1"/>
  <c r="N6" i="5"/>
  <c r="M6" i="5"/>
  <c r="L6" i="5"/>
  <c r="K6" i="5"/>
  <c r="J6" i="5"/>
  <c r="I6" i="5"/>
  <c r="H6" i="5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K85" i="4"/>
  <c r="J85" i="4"/>
  <c r="I85" i="4"/>
  <c r="E85" i="4"/>
  <c r="BB10" i="4"/>
  <c r="AT10" i="4"/>
  <c r="AL10" i="4"/>
  <c r="W10" i="4"/>
  <c r="P10" i="4"/>
  <c r="B10" i="4"/>
  <c r="BB8" i="4"/>
  <c r="AT8" i="4"/>
  <c r="AL8" i="4"/>
  <c r="AD8" i="4"/>
  <c r="W8" i="4"/>
  <c r="P8" i="4"/>
  <c r="I8" i="4"/>
  <c r="B8" i="4"/>
  <c r="B6" i="4"/>
</calcChain>
</file>

<file path=xl/sharedStrings.xml><?xml version="1.0" encoding="utf-8"?>
<sst xmlns="http://schemas.openxmlformats.org/spreadsheetml/2006/main" count="233" uniqueCount="118">
  <si>
    <t>経営比較分析表（令和2年度決算）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</si>
  <si>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</si>
  <si>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</si>
  <si>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</si>
  <si>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</si>
  <si>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2">
      <t>カンリ</t>
    </rPh>
    <rPh sb="2" eb="3">
      <t>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</si>
  <si>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</si>
  <si>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</si>
  <si>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</si>
  <si>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</si>
  <si>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</si>
  <si>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</si>
  <si>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</si>
  <si>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</si>
  <si>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</si>
  <si>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</si>
  <si>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</si>
  <si>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</si>
  <si>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</si>
  <si>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</si>
  <si>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</si>
  <si>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</si>
  <si>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令和2年度全国平均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</si>
  <si>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</si>
  <si>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</si>
  <si>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</si>
  <si>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</si>
  <si>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</si>
  <si>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</si>
  <si>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</si>
  <si>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</si>
  <si>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</si>
  <si>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</si>
  <si>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</si>
  <si>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</si>
  <si>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</si>
  <si>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</si>
  <si>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</si>
  <si>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</si>
  <si>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</si>
  <si>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</si>
  <si>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</si>
  <si>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</si>
  <si>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-</t>
    <phoneticPr fontId="4"/>
  </si>
  <si>
    <t>水道事業(法非適用)</t>
    <rPh sb="0" eb="2">
      <t>スイドウ</t>
    </rPh>
    <rPh sb="2" eb="4">
      <t>ジギョウ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</si>
  <si>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</si>
  <si>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</si>
  <si>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</si>
  <si>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</si>
  <si>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</si>
  <si>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</si>
  <si>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</si>
  <si>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</si>
  <si>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</si>
  <si>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</si>
  <si>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</si>
  <si>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</si>
  <si>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</si>
  <si>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</si>
  <si>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</si>
  <si>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</si>
  <si>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</si>
  <si>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</si>
  <si>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</si>
  <si>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</si>
  <si>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</si>
  <si>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</si>
  <si>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</si>
  <si>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</si>
  <si>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</si>
  <si>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</si>
  <si>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</si>
  <si>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</si>
  <si>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</si>
  <si>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管理者の情報</t>
    <rPh sb="0" eb="3">
      <t>カンリシャ</t>
    </rPh>
    <rPh sb="4" eb="6">
      <t>ジョウホウ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</si>
  <si>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</si>
  <si>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</si>
  <si>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</si>
  <si>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</si>
  <si>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</si>
  <si>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</si>
  <si>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</si>
  <si>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</si>
  <si>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</si>
  <si>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</si>
  <si>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</si>
  <si>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</si>
  <si>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</si>
  <si>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</si>
  <si>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</si>
  <si>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</si>
  <si>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</si>
  <si>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</si>
  <si>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</si>
  <si>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</si>
  <si>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</si>
  <si>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</si>
  <si>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北海道　白糠町</t>
  </si>
  <si>
    <t>法非適用</t>
  </si>
  <si>
    <t>水道事業</t>
  </si>
  <si>
    <t>簡易水道事業</t>
  </si>
  <si>
    <t>D4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</si>
  <si>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</si>
  <si>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</si>
  <si>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</si>
  <si>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</si>
  <si>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</si>
  <si>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</si>
  <si>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</si>
  <si>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</si>
  <si>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</si>
  <si>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</si>
  <si>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</si>
  <si>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</si>
  <si>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</si>
  <si>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一般会計からの繰入に頼らざるを得ない経営状況であることから、今後も財政当局との十分な協議の下で設備更新を取り進め、水の安定供給の維持を図ることとします。</t>
    <rPh sb="1" eb="3">
      <t>イッパン</t>
    </rPh>
    <rPh sb="3" eb="5">
      <t>カイケイ</t>
    </rPh>
    <rPh sb="8" eb="10">
      <t>クリイレ</t>
    </rPh>
    <rPh sb="11" eb="12">
      <t>タヨ</t>
    </rPh>
    <rPh sb="16" eb="17">
      <t>エ</t>
    </rPh>
    <rPh sb="19" eb="21">
      <t>ケイエイ</t>
    </rPh>
    <rPh sb="21" eb="23">
      <t>ジョウキョウ</t>
    </rPh>
    <rPh sb="31" eb="33">
      <t>コンゴ</t>
    </rPh>
    <rPh sb="34" eb="36">
      <t>ザイセイ</t>
    </rPh>
    <rPh sb="36" eb="38">
      <t>トウキョク</t>
    </rPh>
    <rPh sb="40" eb="42">
      <t>ジュウブン</t>
    </rPh>
    <rPh sb="43" eb="45">
      <t>キョウギ</t>
    </rPh>
    <rPh sb="46" eb="47">
      <t>モト</t>
    </rPh>
    <rPh sb="48" eb="50">
      <t>セツビ</t>
    </rPh>
    <rPh sb="50" eb="52">
      <t>コウシン</t>
    </rPh>
    <rPh sb="53" eb="54">
      <t>ト</t>
    </rPh>
    <rPh sb="55" eb="56">
      <t>スス</t>
    </rPh>
    <rPh sb="58" eb="59">
      <t>ミズ</t>
    </rPh>
    <rPh sb="60" eb="62">
      <t>アンテイ</t>
    </rPh>
    <rPh sb="62" eb="64">
      <t>キョウキュウ</t>
    </rPh>
    <rPh sb="65" eb="67">
      <t>イジ</t>
    </rPh>
    <rPh sb="68" eb="69">
      <t>ハカ</t>
    </rPh>
    <phoneticPr fontId="4"/>
  </si>
  <si>
    <t>　使用料収入では経営を賄えないことから、一般会計からの繰入により収支の均衡を図っています。
　有収率については、類似団体平均値、全国平均値を大きく上回っており、施設の稼働状況は良好と判断します。
　給水戸数が少ないため、施設利用率は平均値の半分ほどとなっていますが、配水量自体に大きな影響はないものと思われます。</t>
    <rPh sb="1" eb="4">
      <t>シヨウリョウ</t>
    </rPh>
    <rPh sb="4" eb="6">
      <t>シュウニュウ</t>
    </rPh>
    <rPh sb="8" eb="10">
      <t>ケイエイ</t>
    </rPh>
    <rPh sb="11" eb="12">
      <t>マカナ</t>
    </rPh>
    <rPh sb="20" eb="22">
      <t>イッパン</t>
    </rPh>
    <rPh sb="22" eb="24">
      <t>カイケイ</t>
    </rPh>
    <rPh sb="27" eb="29">
      <t>クリイレ</t>
    </rPh>
    <rPh sb="32" eb="34">
      <t>シュウシ</t>
    </rPh>
    <rPh sb="35" eb="37">
      <t>キンコウ</t>
    </rPh>
    <rPh sb="38" eb="39">
      <t>ハカ</t>
    </rPh>
    <rPh sb="47" eb="50">
      <t>ユウシュウリツ</t>
    </rPh>
    <rPh sb="56" eb="58">
      <t>ルイジ</t>
    </rPh>
    <rPh sb="58" eb="60">
      <t>ダンタイ</t>
    </rPh>
    <rPh sb="60" eb="63">
      <t>ヘイキンチ</t>
    </rPh>
    <rPh sb="64" eb="69">
      <t>ゼンコクヘイキンチ</t>
    </rPh>
    <rPh sb="70" eb="71">
      <t>オオ</t>
    </rPh>
    <rPh sb="73" eb="75">
      <t>ウワマワ</t>
    </rPh>
    <rPh sb="80" eb="82">
      <t>シセツ</t>
    </rPh>
    <rPh sb="83" eb="85">
      <t>カドウ</t>
    </rPh>
    <rPh sb="85" eb="87">
      <t>ジョウキョウ</t>
    </rPh>
    <rPh sb="88" eb="90">
      <t>リョウコウ</t>
    </rPh>
    <rPh sb="91" eb="93">
      <t>ハンダン</t>
    </rPh>
    <rPh sb="99" eb="101">
      <t>キュウスイ</t>
    </rPh>
    <rPh sb="101" eb="103">
      <t>コスウ</t>
    </rPh>
    <rPh sb="104" eb="105">
      <t>スク</t>
    </rPh>
    <rPh sb="110" eb="112">
      <t>シセツ</t>
    </rPh>
    <phoneticPr fontId="4"/>
  </si>
  <si>
    <t>　供用開始から２３年経過することから、主に施設整備について計画的に更新していく予定です。</t>
    <rPh sb="1" eb="3">
      <t>キョウヨウ</t>
    </rPh>
    <rPh sb="3" eb="5">
      <t>カイシ</t>
    </rPh>
    <rPh sb="9" eb="10">
      <t>ネン</t>
    </rPh>
    <rPh sb="10" eb="12">
      <t>ケイカ</t>
    </rPh>
    <rPh sb="19" eb="20">
      <t>オモ</t>
    </rPh>
    <rPh sb="21" eb="23">
      <t>シセツ</t>
    </rPh>
    <rPh sb="23" eb="25">
      <t>セイビ</t>
    </rPh>
    <rPh sb="29" eb="32">
      <t>ケイカクテキ</t>
    </rPh>
    <rPh sb="33" eb="35">
      <t>コウシン</t>
    </rPh>
    <rPh sb="39" eb="41">
      <t>ヨテイ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</si>
</sst>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&quot;H&quot;yy"/>
    <numFmt numFmtId="180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5" borderId="2" xfId="0" applyFill="1" applyBorder="1">
      <alignment vertical="center"/>
    </xf>
    <xf numFmtId="179" fontId="0" fillId="0" borderId="2" xfId="0" applyNumberFormat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3"/>
          <c:y val="0.158069456690285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F0-44F4-82A3-3D878C127D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3072"/>
        <c:axId val="214084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0.78</c:v>
                </c:pt>
                <c:pt idx="1">
                  <c:v>0.56999999999999995</c:v>
                </c:pt>
                <c:pt idx="2">
                  <c:v>0.62</c:v>
                </c:pt>
                <c:pt idx="3">
                  <c:v>0.39</c:v>
                </c:pt>
                <c:pt idx="4">
                  <c:v>0.61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2F0-44F4-82A3-3D878C127D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3072"/>
        <c:axId val="214084992"/>
      </c:lineChart>
      <c:dateAx>
        <c:axId val="2140830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992"/>
        <c:crosses val="autoZero"/>
        <c:auto val="1"/>
        <c:lblOffset val="100"/>
        <c:baseTimeUnit val="years"/>
      </c:dateAx>
      <c:valAx>
        <c:axId val="214084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30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22.96</c:v>
                </c:pt>
                <c:pt idx="1">
                  <c:v>25</c:v>
                </c:pt>
                <c:pt idx="2">
                  <c:v>23.89</c:v>
                </c:pt>
                <c:pt idx="3">
                  <c:v>23.88</c:v>
                </c:pt>
                <c:pt idx="4">
                  <c:v>24.84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54-4017-B21A-6A1C67DF89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21824"/>
        <c:axId val="202232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46.9</c:v>
                </c:pt>
                <c:pt idx="1">
                  <c:v>47.95</c:v>
                </c:pt>
                <c:pt idx="2">
                  <c:v>48.26</c:v>
                </c:pt>
                <c:pt idx="3">
                  <c:v>48.01</c:v>
                </c:pt>
                <c:pt idx="4">
                  <c:v>49.08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54-4017-B21A-6A1C67DF89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21824"/>
        <c:axId val="202232192"/>
      </c:lineChart>
      <c:dateAx>
        <c:axId val="20222182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32192"/>
        <c:crosses val="autoZero"/>
        <c:auto val="1"/>
        <c:lblOffset val="100"/>
        <c:baseTimeUnit val="years"/>
      </c:dateAx>
      <c:valAx>
        <c:axId val="202232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218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97.15</c:v>
                </c:pt>
                <c:pt idx="1">
                  <c:v>95.49</c:v>
                </c:pt>
                <c:pt idx="2">
                  <c:v>92.2</c:v>
                </c:pt>
                <c:pt idx="3">
                  <c:v>94.62</c:v>
                </c:pt>
                <c:pt idx="4">
                  <c:v>91.33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F6-49CE-94D4-EC80503659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74688"/>
        <c:axId val="202276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74.63</c:v>
                </c:pt>
                <c:pt idx="1">
                  <c:v>74.900000000000006</c:v>
                </c:pt>
                <c:pt idx="2">
                  <c:v>72.72</c:v>
                </c:pt>
                <c:pt idx="3">
                  <c:v>72.75</c:v>
                </c:pt>
                <c:pt idx="4">
                  <c:v>71.27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F6-49CE-94D4-EC80503659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74688"/>
        <c:axId val="202276864"/>
      </c:lineChart>
      <c:dateAx>
        <c:axId val="2022746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76864"/>
        <c:crosses val="autoZero"/>
        <c:auto val="1"/>
        <c:lblOffset val="100"/>
        <c:baseTimeUnit val="years"/>
      </c:dateAx>
      <c:valAx>
        <c:axId val="202276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746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4"/>
          <c:y val="0.15806945669028538"/>
          <c:w val="0.8602616255212191"/>
          <c:h val="0.56370168884888283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77.52</c:v>
                </c:pt>
                <c:pt idx="1">
                  <c:v>77.709999999999994</c:v>
                </c:pt>
                <c:pt idx="2">
                  <c:v>76.38</c:v>
                </c:pt>
                <c:pt idx="3">
                  <c:v>84.04</c:v>
                </c:pt>
                <c:pt idx="4">
                  <c:v>94.23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31-43AC-9B1A-72342CB6B9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296704"/>
        <c:axId val="21829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72.11</c:v>
                </c:pt>
                <c:pt idx="1">
                  <c:v>74.05</c:v>
                </c:pt>
                <c:pt idx="2">
                  <c:v>73.25</c:v>
                </c:pt>
                <c:pt idx="3">
                  <c:v>75.06</c:v>
                </c:pt>
                <c:pt idx="4">
                  <c:v>73.22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31-43AC-9B1A-72342CB6B9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296704"/>
        <c:axId val="218299776"/>
      </c:lineChart>
      <c:dateAx>
        <c:axId val="21829670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776"/>
        <c:crosses val="autoZero"/>
        <c:auto val="1"/>
        <c:lblOffset val="100"/>
        <c:baseTimeUnit val="years"/>
      </c:dateAx>
      <c:valAx>
        <c:axId val="21829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82967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D3-4BDE-8E92-6F530B7C66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1728"/>
        <c:axId val="73243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D3-4BDE-8E92-6F530B7C66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1728"/>
        <c:axId val="73243648"/>
      </c:lineChart>
      <c:dateAx>
        <c:axId val="7324172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3648"/>
        <c:crosses val="autoZero"/>
        <c:auto val="1"/>
        <c:lblOffset val="100"/>
        <c:baseTimeUnit val="years"/>
      </c:dateAx>
      <c:valAx>
        <c:axId val="73243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1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E4-4B7E-BF34-3E08840067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7728"/>
        <c:axId val="73259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EE4-4B7E-BF34-3E08840067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7728"/>
        <c:axId val="73259648"/>
      </c:lineChart>
      <c:dateAx>
        <c:axId val="7325772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9648"/>
        <c:crosses val="autoZero"/>
        <c:auto val="1"/>
        <c:lblOffset val="100"/>
        <c:baseTimeUnit val="years"/>
      </c:dateAx>
      <c:valAx>
        <c:axId val="73259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7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ED-4A3A-A8D3-C71C5DC428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9264"/>
        <c:axId val="73341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ED-4A3A-A8D3-C71C5DC428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9264"/>
        <c:axId val="73341184"/>
      </c:lineChart>
      <c:dateAx>
        <c:axId val="733392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1184"/>
        <c:crosses val="autoZero"/>
        <c:auto val="1"/>
        <c:lblOffset val="100"/>
        <c:baseTimeUnit val="years"/>
      </c:dateAx>
      <c:valAx>
        <c:axId val="73341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92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7B-4244-AB18-220854F004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9360"/>
        <c:axId val="733612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F7B-4244-AB18-220854F004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9360"/>
        <c:axId val="73361280"/>
      </c:lineChart>
      <c:dateAx>
        <c:axId val="733593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1280"/>
        <c:crosses val="autoZero"/>
        <c:auto val="1"/>
        <c:lblOffset val="100"/>
        <c:baseTimeUnit val="years"/>
      </c:dateAx>
      <c:valAx>
        <c:axId val="733612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93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1335.45</c:v>
                </c:pt>
                <c:pt idx="1">
                  <c:v>1418.77</c:v>
                </c:pt>
                <c:pt idx="2">
                  <c:v>1407.8</c:v>
                </c:pt>
                <c:pt idx="3">
                  <c:v>1355</c:v>
                </c:pt>
                <c:pt idx="4">
                  <c:v>1561.82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9A-44F7-9816-3E10D3FB49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75104"/>
        <c:axId val="73393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1595.62</c:v>
                </c:pt>
                <c:pt idx="1">
                  <c:v>1302.33</c:v>
                </c:pt>
                <c:pt idx="2">
                  <c:v>1274.21</c:v>
                </c:pt>
                <c:pt idx="3">
                  <c:v>1183.92</c:v>
                </c:pt>
                <c:pt idx="4">
                  <c:v>1128.72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E9A-44F7-9816-3E10D3FB49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75104"/>
        <c:axId val="73393664"/>
      </c:lineChart>
      <c:dateAx>
        <c:axId val="7337510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93664"/>
        <c:crosses val="autoZero"/>
        <c:auto val="1"/>
        <c:lblOffset val="100"/>
        <c:baseTimeUnit val="years"/>
      </c:dateAx>
      <c:valAx>
        <c:axId val="73393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751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30.21</c:v>
                </c:pt>
                <c:pt idx="1">
                  <c:v>30.33</c:v>
                </c:pt>
                <c:pt idx="2">
                  <c:v>20.440000000000001</c:v>
                </c:pt>
                <c:pt idx="3">
                  <c:v>16.260000000000002</c:v>
                </c:pt>
                <c:pt idx="4">
                  <c:v>13.3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2C-45A0-9608-81D5111D75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56896"/>
        <c:axId val="1398754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37.92</c:v>
                </c:pt>
                <c:pt idx="1">
                  <c:v>40.89</c:v>
                </c:pt>
                <c:pt idx="2">
                  <c:v>41.25</c:v>
                </c:pt>
                <c:pt idx="3">
                  <c:v>42.5</c:v>
                </c:pt>
                <c:pt idx="4">
                  <c:v>41.84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32C-45A0-9608-81D5111D75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56896"/>
        <c:axId val="139875456"/>
      </c:lineChart>
      <c:dateAx>
        <c:axId val="13985689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5456"/>
        <c:crosses val="autoZero"/>
        <c:auto val="1"/>
        <c:lblOffset val="100"/>
        <c:baseTimeUnit val="years"/>
      </c:dateAx>
      <c:valAx>
        <c:axId val="1398754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568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460.35</c:v>
                </c:pt>
                <c:pt idx="1">
                  <c:v>453.64</c:v>
                </c:pt>
                <c:pt idx="2">
                  <c:v>683.68</c:v>
                </c:pt>
                <c:pt idx="3">
                  <c:v>858.67</c:v>
                </c:pt>
                <c:pt idx="4">
                  <c:v>862.96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BC-41E7-AEC3-E822DB1C05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9280"/>
        <c:axId val="202195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423.18</c:v>
                </c:pt>
                <c:pt idx="1">
                  <c:v>383.2</c:v>
                </c:pt>
                <c:pt idx="2">
                  <c:v>383.25</c:v>
                </c:pt>
                <c:pt idx="3">
                  <c:v>377.72</c:v>
                </c:pt>
                <c:pt idx="4">
                  <c:v>390.47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FBC-41E7-AEC3-E822DB1C05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9280"/>
        <c:axId val="202195712"/>
      </c:lineChart>
      <c:dateAx>
        <c:axId val="1398892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195712"/>
        <c:crosses val="autoZero"/>
        <c:auto val="1"/>
        <c:lblOffset val="100"/>
        <c:baseTimeUnit val="years"/>
      </c:dateAx>
      <c:valAx>
        <c:axId val="202195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92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7D72534-C3D3-46FA-A84F-F8D71C5CC06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【78.36】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9F9F71-F502-48A9-888E-DDF0B24E9F1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47A666B-97E9-4982-8FAF-1578DF2F751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91A7400-C653-4FDB-9EFC-354BF10106F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【949.15】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E3768B1-D82E-4F96-80F0-F5E6085471D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【71.88】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7EBEB09-6C4B-40F4-9CFF-232EDECA952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AE53A18-466F-4877-9910-905F8B7B2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【288.19】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8BA8BA9-A927-48D0-BA33-39089D1B1D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【55.87】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161B9D7-3DC5-47A4-BC66-ABA06256908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4399EBE-B3A9-4B51-B905-CCA3D56F71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145F531-B156-43F1-A992-19A833FF85F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Normal="100" workbookViewId="0">
      <selection activeCell="BL16" sqref="BL16:BZ4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4" t="s">
        <v>0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</row>
    <row r="3" spans="1:78" ht="9.75" customHeight="1" x14ac:dyDescent="0.15">
      <c r="A3" s="2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</row>
    <row r="4" spans="1:78" ht="9.75" customHeight="1" x14ac:dyDescent="0.15">
      <c r="A4" s="2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5" t="str">
        <f>データ!H6</f>
        <v>北海道　白糠町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6" t="s">
        <v>1</v>
      </c>
      <c r="C7" s="46"/>
      <c r="D7" s="46"/>
      <c r="E7" s="46"/>
      <c r="F7" s="46"/>
      <c r="G7" s="46"/>
      <c r="H7" s="46"/>
      <c r="I7" s="46" t="s">
        <v>2</v>
      </c>
      <c r="J7" s="46"/>
      <c r="K7" s="46"/>
      <c r="L7" s="46"/>
      <c r="M7" s="46"/>
      <c r="N7" s="46"/>
      <c r="O7" s="46"/>
      <c r="P7" s="46" t="s">
        <v>3</v>
      </c>
      <c r="Q7" s="46"/>
      <c r="R7" s="46"/>
      <c r="S7" s="46"/>
      <c r="T7" s="46"/>
      <c r="U7" s="46"/>
      <c r="V7" s="46"/>
      <c r="W7" s="46" t="s">
        <v>4</v>
      </c>
      <c r="X7" s="46"/>
      <c r="Y7" s="46"/>
      <c r="Z7" s="46"/>
      <c r="AA7" s="46"/>
      <c r="AB7" s="46"/>
      <c r="AC7" s="46"/>
      <c r="AD7" s="46" t="s">
        <v>5</v>
      </c>
      <c r="AE7" s="46"/>
      <c r="AF7" s="46"/>
      <c r="AG7" s="46"/>
      <c r="AH7" s="46"/>
      <c r="AI7" s="46"/>
      <c r="AJ7" s="46"/>
      <c r="AK7" s="2"/>
      <c r="AL7" s="46" t="s">
        <v>6</v>
      </c>
      <c r="AM7" s="46"/>
      <c r="AN7" s="46"/>
      <c r="AO7" s="46"/>
      <c r="AP7" s="46"/>
      <c r="AQ7" s="46"/>
      <c r="AR7" s="46"/>
      <c r="AS7" s="46"/>
      <c r="AT7" s="46" t="s">
        <v>7</v>
      </c>
      <c r="AU7" s="46"/>
      <c r="AV7" s="46"/>
      <c r="AW7" s="46"/>
      <c r="AX7" s="46"/>
      <c r="AY7" s="46"/>
      <c r="AZ7" s="46"/>
      <c r="BA7" s="46"/>
      <c r="BB7" s="46" t="s">
        <v>8</v>
      </c>
      <c r="BC7" s="46"/>
      <c r="BD7" s="46"/>
      <c r="BE7" s="46"/>
      <c r="BF7" s="46"/>
      <c r="BG7" s="46"/>
      <c r="BH7" s="46"/>
      <c r="BI7" s="46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50" t="str">
        <f>データ!$I$6</f>
        <v>法非適用</v>
      </c>
      <c r="C8" s="50"/>
      <c r="D8" s="50"/>
      <c r="E8" s="50"/>
      <c r="F8" s="50"/>
      <c r="G8" s="50"/>
      <c r="H8" s="50"/>
      <c r="I8" s="50" t="str">
        <f>データ!$J$6</f>
        <v>水道事業</v>
      </c>
      <c r="J8" s="50"/>
      <c r="K8" s="50"/>
      <c r="L8" s="50"/>
      <c r="M8" s="50"/>
      <c r="N8" s="50"/>
      <c r="O8" s="50"/>
      <c r="P8" s="50" t="str">
        <f>データ!$K$6</f>
        <v>簡易水道事業</v>
      </c>
      <c r="Q8" s="50"/>
      <c r="R8" s="50"/>
      <c r="S8" s="50"/>
      <c r="T8" s="50"/>
      <c r="U8" s="50"/>
      <c r="V8" s="50"/>
      <c r="W8" s="50" t="str">
        <f>データ!$L$6</f>
        <v>D4</v>
      </c>
      <c r="X8" s="50"/>
      <c r="Y8" s="50"/>
      <c r="Z8" s="50"/>
      <c r="AA8" s="50"/>
      <c r="AB8" s="50"/>
      <c r="AC8" s="50"/>
      <c r="AD8" s="50" t="str">
        <f>データ!$M$6</f>
        <v>非設置</v>
      </c>
      <c r="AE8" s="50"/>
      <c r="AF8" s="50"/>
      <c r="AG8" s="50"/>
      <c r="AH8" s="50"/>
      <c r="AI8" s="50"/>
      <c r="AJ8" s="50"/>
      <c r="AK8" s="2"/>
      <c r="AL8" s="51">
        <f>データ!$R$6</f>
        <v>7539</v>
      </c>
      <c r="AM8" s="51"/>
      <c r="AN8" s="51"/>
      <c r="AO8" s="51"/>
      <c r="AP8" s="51"/>
      <c r="AQ8" s="51"/>
      <c r="AR8" s="51"/>
      <c r="AS8" s="51"/>
      <c r="AT8" s="47">
        <f>データ!$S$6</f>
        <v>773.13</v>
      </c>
      <c r="AU8" s="47"/>
      <c r="AV8" s="47"/>
      <c r="AW8" s="47"/>
      <c r="AX8" s="47"/>
      <c r="AY8" s="47"/>
      <c r="AZ8" s="47"/>
      <c r="BA8" s="47"/>
      <c r="BB8" s="47">
        <f>データ!$T$6</f>
        <v>9.75</v>
      </c>
      <c r="BC8" s="47"/>
      <c r="BD8" s="47"/>
      <c r="BE8" s="47"/>
      <c r="BF8" s="47"/>
      <c r="BG8" s="47"/>
      <c r="BH8" s="47"/>
      <c r="BI8" s="47"/>
      <c r="BJ8" s="3"/>
      <c r="BK8" s="3"/>
      <c r="BL8" s="48" t="s">
        <v>10</v>
      </c>
      <c r="BM8" s="49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6" t="s">
        <v>12</v>
      </c>
      <c r="C9" s="46"/>
      <c r="D9" s="46"/>
      <c r="E9" s="46"/>
      <c r="F9" s="46"/>
      <c r="G9" s="46"/>
      <c r="H9" s="46"/>
      <c r="I9" s="46" t="s">
        <v>13</v>
      </c>
      <c r="J9" s="46"/>
      <c r="K9" s="46"/>
      <c r="L9" s="46"/>
      <c r="M9" s="46"/>
      <c r="N9" s="46"/>
      <c r="O9" s="46"/>
      <c r="P9" s="46" t="s">
        <v>14</v>
      </c>
      <c r="Q9" s="46"/>
      <c r="R9" s="46"/>
      <c r="S9" s="46"/>
      <c r="T9" s="46"/>
      <c r="U9" s="46"/>
      <c r="V9" s="46"/>
      <c r="W9" s="46" t="s">
        <v>15</v>
      </c>
      <c r="X9" s="46"/>
      <c r="Y9" s="46"/>
      <c r="Z9" s="46"/>
      <c r="AA9" s="46"/>
      <c r="AB9" s="46"/>
      <c r="AC9" s="46"/>
      <c r="AD9" s="2"/>
      <c r="AE9" s="2"/>
      <c r="AF9" s="2"/>
      <c r="AG9" s="2"/>
      <c r="AH9" s="3"/>
      <c r="AI9" s="2"/>
      <c r="AJ9" s="2"/>
      <c r="AK9" s="2"/>
      <c r="AL9" s="46" t="s">
        <v>16</v>
      </c>
      <c r="AM9" s="46"/>
      <c r="AN9" s="46"/>
      <c r="AO9" s="46"/>
      <c r="AP9" s="46"/>
      <c r="AQ9" s="46"/>
      <c r="AR9" s="46"/>
      <c r="AS9" s="46"/>
      <c r="AT9" s="46" t="s">
        <v>17</v>
      </c>
      <c r="AU9" s="46"/>
      <c r="AV9" s="46"/>
      <c r="AW9" s="46"/>
      <c r="AX9" s="46"/>
      <c r="AY9" s="46"/>
      <c r="AZ9" s="46"/>
      <c r="BA9" s="46"/>
      <c r="BB9" s="46" t="s">
        <v>18</v>
      </c>
      <c r="BC9" s="46"/>
      <c r="BD9" s="46"/>
      <c r="BE9" s="46"/>
      <c r="BF9" s="46"/>
      <c r="BG9" s="46"/>
      <c r="BH9" s="46"/>
      <c r="BI9" s="46"/>
      <c r="BJ9" s="3"/>
      <c r="BK9" s="3"/>
      <c r="BL9" s="52" t="s">
        <v>19</v>
      </c>
      <c r="BM9" s="53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7" t="str">
        <f>データ!$N$6</f>
        <v>-</v>
      </c>
      <c r="C10" s="47"/>
      <c r="D10" s="47"/>
      <c r="E10" s="47"/>
      <c r="F10" s="47"/>
      <c r="G10" s="47"/>
      <c r="H10" s="47"/>
      <c r="I10" s="47" t="str">
        <f>データ!$O$6</f>
        <v>該当数値なし</v>
      </c>
      <c r="J10" s="47"/>
      <c r="K10" s="47"/>
      <c r="L10" s="47"/>
      <c r="M10" s="47"/>
      <c r="N10" s="47"/>
      <c r="O10" s="47"/>
      <c r="P10" s="47">
        <f>データ!$P$6</f>
        <v>2.4300000000000002</v>
      </c>
      <c r="Q10" s="47"/>
      <c r="R10" s="47"/>
      <c r="S10" s="47"/>
      <c r="T10" s="47"/>
      <c r="U10" s="47"/>
      <c r="V10" s="47"/>
      <c r="W10" s="51">
        <f>データ!$Q$6</f>
        <v>4510</v>
      </c>
      <c r="X10" s="51"/>
      <c r="Y10" s="51"/>
      <c r="Z10" s="51"/>
      <c r="AA10" s="51"/>
      <c r="AB10" s="51"/>
      <c r="AC10" s="51"/>
      <c r="AD10" s="2"/>
      <c r="AE10" s="2"/>
      <c r="AF10" s="2"/>
      <c r="AG10" s="2"/>
      <c r="AH10" s="2"/>
      <c r="AI10" s="2"/>
      <c r="AJ10" s="2"/>
      <c r="AK10" s="2"/>
      <c r="AL10" s="51">
        <f>データ!$U$6</f>
        <v>182</v>
      </c>
      <c r="AM10" s="51"/>
      <c r="AN10" s="51"/>
      <c r="AO10" s="51"/>
      <c r="AP10" s="51"/>
      <c r="AQ10" s="51"/>
      <c r="AR10" s="51"/>
      <c r="AS10" s="51"/>
      <c r="AT10" s="47">
        <f>データ!$V$6</f>
        <v>19.600000000000001</v>
      </c>
      <c r="AU10" s="47"/>
      <c r="AV10" s="47"/>
      <c r="AW10" s="47"/>
      <c r="AX10" s="47"/>
      <c r="AY10" s="47"/>
      <c r="AZ10" s="47"/>
      <c r="BA10" s="47"/>
      <c r="BB10" s="47">
        <f>データ!$W$6</f>
        <v>9.2899999999999991</v>
      </c>
      <c r="BC10" s="47"/>
      <c r="BD10" s="47"/>
      <c r="BE10" s="47"/>
      <c r="BF10" s="47"/>
      <c r="BG10" s="47"/>
      <c r="BH10" s="47"/>
      <c r="BI10" s="47"/>
      <c r="BJ10" s="2"/>
      <c r="BK10" s="2"/>
      <c r="BL10" s="54" t="s">
        <v>21</v>
      </c>
      <c r="BM10" s="55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8" t="s">
        <v>23</v>
      </c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</row>
    <row r="14" spans="1:78" ht="13.5" customHeight="1" x14ac:dyDescent="0.15">
      <c r="A14" s="2"/>
      <c r="B14" s="70" t="s">
        <v>24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2"/>
      <c r="BK14" s="2"/>
      <c r="BL14" s="56" t="s">
        <v>25</v>
      </c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8"/>
    </row>
    <row r="15" spans="1:78" ht="13.5" customHeight="1" x14ac:dyDescent="0.15">
      <c r="A15" s="2"/>
      <c r="B15" s="73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5"/>
      <c r="BK15" s="2"/>
      <c r="BL15" s="59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1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2" t="s">
        <v>116</v>
      </c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4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2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4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2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4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2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4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2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4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2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4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2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4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2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4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2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4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2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4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2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4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2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4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2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4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2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4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2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4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2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4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2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4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2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4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62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4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62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4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2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4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2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4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2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4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2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64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2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4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2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4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2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4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2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4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5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7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6" t="s">
        <v>26</v>
      </c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8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9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0"/>
      <c r="BY46" s="60"/>
      <c r="BZ46" s="61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2" t="s">
        <v>117</v>
      </c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4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2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4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2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4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2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64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2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4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2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4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2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3"/>
      <c r="BX53" s="63"/>
      <c r="BY53" s="63"/>
      <c r="BZ53" s="64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2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3"/>
      <c r="BX54" s="63"/>
      <c r="BY54" s="63"/>
      <c r="BZ54" s="64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2"/>
      <c r="BM55" s="63"/>
      <c r="BN55" s="63"/>
      <c r="BO55" s="63"/>
      <c r="BP55" s="63"/>
      <c r="BQ55" s="63"/>
      <c r="BR55" s="63"/>
      <c r="BS55" s="63"/>
      <c r="BT55" s="63"/>
      <c r="BU55" s="63"/>
      <c r="BV55" s="63"/>
      <c r="BW55" s="63"/>
      <c r="BX55" s="63"/>
      <c r="BY55" s="63"/>
      <c r="BZ55" s="64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62"/>
      <c r="BM56" s="63"/>
      <c r="BN56" s="63"/>
      <c r="BO56" s="63"/>
      <c r="BP56" s="63"/>
      <c r="BQ56" s="63"/>
      <c r="BR56" s="63"/>
      <c r="BS56" s="63"/>
      <c r="BT56" s="63"/>
      <c r="BU56" s="63"/>
      <c r="BV56" s="63"/>
      <c r="BW56" s="63"/>
      <c r="BX56" s="63"/>
      <c r="BY56" s="63"/>
      <c r="BZ56" s="64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62"/>
      <c r="BM57" s="63"/>
      <c r="BN57" s="63"/>
      <c r="BO57" s="63"/>
      <c r="BP57" s="63"/>
      <c r="BQ57" s="63"/>
      <c r="BR57" s="63"/>
      <c r="BS57" s="63"/>
      <c r="BT57" s="63"/>
      <c r="BU57" s="63"/>
      <c r="BV57" s="63"/>
      <c r="BW57" s="63"/>
      <c r="BX57" s="63"/>
      <c r="BY57" s="63"/>
      <c r="BZ57" s="64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62"/>
      <c r="BM58" s="63"/>
      <c r="BN58" s="63"/>
      <c r="BO58" s="63"/>
      <c r="BP58" s="63"/>
      <c r="BQ58" s="63"/>
      <c r="BR58" s="63"/>
      <c r="BS58" s="63"/>
      <c r="BT58" s="63"/>
      <c r="BU58" s="63"/>
      <c r="BV58" s="63"/>
      <c r="BW58" s="63"/>
      <c r="BX58" s="63"/>
      <c r="BY58" s="63"/>
      <c r="BZ58" s="64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62"/>
      <c r="BM59" s="63"/>
      <c r="BN59" s="63"/>
      <c r="BO59" s="63"/>
      <c r="BP59" s="63"/>
      <c r="BQ59" s="63"/>
      <c r="BR59" s="63"/>
      <c r="BS59" s="63"/>
      <c r="BT59" s="63"/>
      <c r="BU59" s="63"/>
      <c r="BV59" s="63"/>
      <c r="BW59" s="63"/>
      <c r="BX59" s="63"/>
      <c r="BY59" s="63"/>
      <c r="BZ59" s="64"/>
    </row>
    <row r="60" spans="1:78" ht="13.5" customHeight="1" x14ac:dyDescent="0.15">
      <c r="A60" s="2"/>
      <c r="B60" s="73" t="s">
        <v>27</v>
      </c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74"/>
      <c r="AL60" s="74"/>
      <c r="AM60" s="74"/>
      <c r="AN60" s="74"/>
      <c r="AO60" s="74"/>
      <c r="AP60" s="74"/>
      <c r="AQ60" s="74"/>
      <c r="AR60" s="74"/>
      <c r="AS60" s="74"/>
      <c r="AT60" s="74"/>
      <c r="AU60" s="74"/>
      <c r="AV60" s="74"/>
      <c r="AW60" s="74"/>
      <c r="AX60" s="74"/>
      <c r="AY60" s="74"/>
      <c r="AZ60" s="74"/>
      <c r="BA60" s="74"/>
      <c r="BB60" s="74"/>
      <c r="BC60" s="74"/>
      <c r="BD60" s="74"/>
      <c r="BE60" s="74"/>
      <c r="BF60" s="74"/>
      <c r="BG60" s="74"/>
      <c r="BH60" s="74"/>
      <c r="BI60" s="74"/>
      <c r="BJ60" s="75"/>
      <c r="BK60" s="2"/>
      <c r="BL60" s="62"/>
      <c r="BM60" s="63"/>
      <c r="BN60" s="63"/>
      <c r="BO60" s="63"/>
      <c r="BP60" s="63"/>
      <c r="BQ60" s="63"/>
      <c r="BR60" s="63"/>
      <c r="BS60" s="63"/>
      <c r="BT60" s="63"/>
      <c r="BU60" s="63"/>
      <c r="BV60" s="63"/>
      <c r="BW60" s="63"/>
      <c r="BX60" s="63"/>
      <c r="BY60" s="63"/>
      <c r="BZ60" s="64"/>
    </row>
    <row r="61" spans="1:78" ht="13.5" customHeight="1" x14ac:dyDescent="0.15">
      <c r="A61" s="2"/>
      <c r="B61" s="73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4"/>
      <c r="AT61" s="74"/>
      <c r="AU61" s="74"/>
      <c r="AV61" s="74"/>
      <c r="AW61" s="74"/>
      <c r="AX61" s="74"/>
      <c r="AY61" s="74"/>
      <c r="AZ61" s="74"/>
      <c r="BA61" s="74"/>
      <c r="BB61" s="74"/>
      <c r="BC61" s="74"/>
      <c r="BD61" s="74"/>
      <c r="BE61" s="74"/>
      <c r="BF61" s="74"/>
      <c r="BG61" s="74"/>
      <c r="BH61" s="74"/>
      <c r="BI61" s="74"/>
      <c r="BJ61" s="75"/>
      <c r="BK61" s="2"/>
      <c r="BL61" s="62"/>
      <c r="BM61" s="63"/>
      <c r="BN61" s="63"/>
      <c r="BO61" s="63"/>
      <c r="BP61" s="63"/>
      <c r="BQ61" s="63"/>
      <c r="BR61" s="63"/>
      <c r="BS61" s="63"/>
      <c r="BT61" s="63"/>
      <c r="BU61" s="63"/>
      <c r="BV61" s="63"/>
      <c r="BW61" s="63"/>
      <c r="BX61" s="63"/>
      <c r="BY61" s="63"/>
      <c r="BZ61" s="64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2"/>
      <c r="BM62" s="63"/>
      <c r="BN62" s="63"/>
      <c r="BO62" s="63"/>
      <c r="BP62" s="63"/>
      <c r="BQ62" s="63"/>
      <c r="BR62" s="63"/>
      <c r="BS62" s="63"/>
      <c r="BT62" s="63"/>
      <c r="BU62" s="63"/>
      <c r="BV62" s="63"/>
      <c r="BW62" s="63"/>
      <c r="BX62" s="63"/>
      <c r="BY62" s="63"/>
      <c r="BZ62" s="64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65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7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6" t="s">
        <v>28</v>
      </c>
      <c r="BM64" s="57"/>
      <c r="BN64" s="57"/>
      <c r="BO64" s="57"/>
      <c r="BP64" s="57"/>
      <c r="BQ64" s="57"/>
      <c r="BR64" s="57"/>
      <c r="BS64" s="57"/>
      <c r="BT64" s="57"/>
      <c r="BU64" s="57"/>
      <c r="BV64" s="57"/>
      <c r="BW64" s="57"/>
      <c r="BX64" s="57"/>
      <c r="BY64" s="57"/>
      <c r="BZ64" s="58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9"/>
      <c r="BM65" s="60"/>
      <c r="BN65" s="60"/>
      <c r="BO65" s="60"/>
      <c r="BP65" s="60"/>
      <c r="BQ65" s="60"/>
      <c r="BR65" s="60"/>
      <c r="BS65" s="60"/>
      <c r="BT65" s="60"/>
      <c r="BU65" s="60"/>
      <c r="BV65" s="60"/>
      <c r="BW65" s="60"/>
      <c r="BX65" s="60"/>
      <c r="BY65" s="60"/>
      <c r="BZ65" s="61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2" t="s">
        <v>115</v>
      </c>
      <c r="BM66" s="63"/>
      <c r="BN66" s="63"/>
      <c r="BO66" s="63"/>
      <c r="BP66" s="63"/>
      <c r="BQ66" s="63"/>
      <c r="BR66" s="63"/>
      <c r="BS66" s="63"/>
      <c r="BT66" s="63"/>
      <c r="BU66" s="63"/>
      <c r="BV66" s="63"/>
      <c r="BW66" s="63"/>
      <c r="BX66" s="63"/>
      <c r="BY66" s="63"/>
      <c r="BZ66" s="64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2"/>
      <c r="BM67" s="63"/>
      <c r="BN67" s="63"/>
      <c r="BO67" s="63"/>
      <c r="BP67" s="63"/>
      <c r="BQ67" s="63"/>
      <c r="BR67" s="63"/>
      <c r="BS67" s="63"/>
      <c r="BT67" s="63"/>
      <c r="BU67" s="63"/>
      <c r="BV67" s="63"/>
      <c r="BW67" s="63"/>
      <c r="BX67" s="63"/>
      <c r="BY67" s="63"/>
      <c r="BZ67" s="64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2"/>
      <c r="BM68" s="63"/>
      <c r="BN68" s="63"/>
      <c r="BO68" s="63"/>
      <c r="BP68" s="63"/>
      <c r="BQ68" s="63"/>
      <c r="BR68" s="63"/>
      <c r="BS68" s="63"/>
      <c r="BT68" s="63"/>
      <c r="BU68" s="63"/>
      <c r="BV68" s="63"/>
      <c r="BW68" s="63"/>
      <c r="BX68" s="63"/>
      <c r="BY68" s="63"/>
      <c r="BZ68" s="64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2"/>
      <c r="BM69" s="63"/>
      <c r="BN69" s="63"/>
      <c r="BO69" s="63"/>
      <c r="BP69" s="63"/>
      <c r="BQ69" s="63"/>
      <c r="BR69" s="63"/>
      <c r="BS69" s="63"/>
      <c r="BT69" s="63"/>
      <c r="BU69" s="63"/>
      <c r="BV69" s="63"/>
      <c r="BW69" s="63"/>
      <c r="BX69" s="63"/>
      <c r="BY69" s="63"/>
      <c r="BZ69" s="64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2"/>
      <c r="BM70" s="63"/>
      <c r="BN70" s="63"/>
      <c r="BO70" s="63"/>
      <c r="BP70" s="63"/>
      <c r="BQ70" s="63"/>
      <c r="BR70" s="63"/>
      <c r="BS70" s="63"/>
      <c r="BT70" s="63"/>
      <c r="BU70" s="63"/>
      <c r="BV70" s="63"/>
      <c r="BW70" s="63"/>
      <c r="BX70" s="63"/>
      <c r="BY70" s="63"/>
      <c r="BZ70" s="64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2"/>
      <c r="BM71" s="63"/>
      <c r="BN71" s="63"/>
      <c r="BO71" s="63"/>
      <c r="BP71" s="63"/>
      <c r="BQ71" s="63"/>
      <c r="BR71" s="63"/>
      <c r="BS71" s="63"/>
      <c r="BT71" s="63"/>
      <c r="BU71" s="63"/>
      <c r="BV71" s="63"/>
      <c r="BW71" s="63"/>
      <c r="BX71" s="63"/>
      <c r="BY71" s="63"/>
      <c r="BZ71" s="64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2"/>
      <c r="BM72" s="63"/>
      <c r="BN72" s="63"/>
      <c r="BO72" s="63"/>
      <c r="BP72" s="63"/>
      <c r="BQ72" s="63"/>
      <c r="BR72" s="63"/>
      <c r="BS72" s="63"/>
      <c r="BT72" s="63"/>
      <c r="BU72" s="63"/>
      <c r="BV72" s="63"/>
      <c r="BW72" s="63"/>
      <c r="BX72" s="63"/>
      <c r="BY72" s="63"/>
      <c r="BZ72" s="64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2"/>
      <c r="BM73" s="63"/>
      <c r="BN73" s="63"/>
      <c r="BO73" s="63"/>
      <c r="BP73" s="63"/>
      <c r="BQ73" s="63"/>
      <c r="BR73" s="63"/>
      <c r="BS73" s="63"/>
      <c r="BT73" s="63"/>
      <c r="BU73" s="63"/>
      <c r="BV73" s="63"/>
      <c r="BW73" s="63"/>
      <c r="BX73" s="63"/>
      <c r="BY73" s="63"/>
      <c r="BZ73" s="64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2"/>
      <c r="BM74" s="63"/>
      <c r="BN74" s="63"/>
      <c r="BO74" s="63"/>
      <c r="BP74" s="63"/>
      <c r="BQ74" s="63"/>
      <c r="BR74" s="63"/>
      <c r="BS74" s="63"/>
      <c r="BT74" s="63"/>
      <c r="BU74" s="63"/>
      <c r="BV74" s="63"/>
      <c r="BW74" s="63"/>
      <c r="BX74" s="63"/>
      <c r="BY74" s="63"/>
      <c r="BZ74" s="64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2"/>
      <c r="BM75" s="63"/>
      <c r="BN75" s="63"/>
      <c r="BO75" s="63"/>
      <c r="BP75" s="63"/>
      <c r="BQ75" s="63"/>
      <c r="BR75" s="63"/>
      <c r="BS75" s="63"/>
      <c r="BT75" s="63"/>
      <c r="BU75" s="63"/>
      <c r="BV75" s="63"/>
      <c r="BW75" s="63"/>
      <c r="BX75" s="63"/>
      <c r="BY75" s="63"/>
      <c r="BZ75" s="64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2"/>
      <c r="BM76" s="63"/>
      <c r="BN76" s="63"/>
      <c r="BO76" s="63"/>
      <c r="BP76" s="63"/>
      <c r="BQ76" s="63"/>
      <c r="BR76" s="63"/>
      <c r="BS76" s="63"/>
      <c r="BT76" s="63"/>
      <c r="BU76" s="63"/>
      <c r="BV76" s="63"/>
      <c r="BW76" s="63"/>
      <c r="BX76" s="63"/>
      <c r="BY76" s="63"/>
      <c r="BZ76" s="64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2"/>
      <c r="BM77" s="63"/>
      <c r="BN77" s="63"/>
      <c r="BO77" s="63"/>
      <c r="BP77" s="63"/>
      <c r="BQ77" s="63"/>
      <c r="BR77" s="63"/>
      <c r="BS77" s="63"/>
      <c r="BT77" s="63"/>
      <c r="BU77" s="63"/>
      <c r="BV77" s="63"/>
      <c r="BW77" s="63"/>
      <c r="BX77" s="63"/>
      <c r="BY77" s="63"/>
      <c r="BZ77" s="64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2"/>
      <c r="BM78" s="63"/>
      <c r="BN78" s="63"/>
      <c r="BO78" s="63"/>
      <c r="BP78" s="63"/>
      <c r="BQ78" s="63"/>
      <c r="BR78" s="63"/>
      <c r="BS78" s="63"/>
      <c r="BT78" s="63"/>
      <c r="BU78" s="63"/>
      <c r="BV78" s="63"/>
      <c r="BW78" s="63"/>
      <c r="BX78" s="63"/>
      <c r="BY78" s="63"/>
      <c r="BZ78" s="64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62"/>
      <c r="BM79" s="63"/>
      <c r="BN79" s="63"/>
      <c r="BO79" s="63"/>
      <c r="BP79" s="63"/>
      <c r="BQ79" s="63"/>
      <c r="BR79" s="63"/>
      <c r="BS79" s="63"/>
      <c r="BT79" s="63"/>
      <c r="BU79" s="63"/>
      <c r="BV79" s="63"/>
      <c r="BW79" s="63"/>
      <c r="BX79" s="63"/>
      <c r="BY79" s="63"/>
      <c r="BZ79" s="64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62"/>
      <c r="BM80" s="63"/>
      <c r="BN80" s="63"/>
      <c r="BO80" s="63"/>
      <c r="BP80" s="63"/>
      <c r="BQ80" s="63"/>
      <c r="BR80" s="63"/>
      <c r="BS80" s="63"/>
      <c r="BT80" s="63"/>
      <c r="BU80" s="63"/>
      <c r="BV80" s="63"/>
      <c r="BW80" s="63"/>
      <c r="BX80" s="63"/>
      <c r="BY80" s="63"/>
      <c r="BZ80" s="64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62"/>
      <c r="BM81" s="63"/>
      <c r="BN81" s="63"/>
      <c r="BO81" s="63"/>
      <c r="BP81" s="63"/>
      <c r="BQ81" s="63"/>
      <c r="BR81" s="63"/>
      <c r="BS81" s="63"/>
      <c r="BT81" s="63"/>
      <c r="BU81" s="63"/>
      <c r="BV81" s="63"/>
      <c r="BW81" s="63"/>
      <c r="BX81" s="63"/>
      <c r="BY81" s="63"/>
      <c r="BZ81" s="64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65"/>
      <c r="BM82" s="66"/>
      <c r="BN82" s="66"/>
      <c r="BO82" s="66"/>
      <c r="BP82" s="66"/>
      <c r="BQ82" s="66"/>
      <c r="BR82" s="66"/>
      <c r="BS82" s="66"/>
      <c r="BT82" s="66"/>
      <c r="BU82" s="66"/>
      <c r="BV82" s="66"/>
      <c r="BW82" s="66"/>
      <c r="BX82" s="66"/>
      <c r="BY82" s="66"/>
      <c r="BZ82" s="67"/>
    </row>
    <row r="83" spans="1:78" x14ac:dyDescent="0.15">
      <c r="C83" s="26"/>
    </row>
    <row r="84" spans="1:78" hidden="1" x14ac:dyDescent="0.15">
      <c r="B84" s="27" t="s">
        <v>29</v>
      </c>
      <c r="C84" s="27"/>
      <c r="D84" s="27"/>
      <c r="E84" s="27" t="s">
        <v>30</v>
      </c>
      <c r="F84" s="27" t="s">
        <v>31</v>
      </c>
      <c r="G84" s="27" t="s">
        <v>32</v>
      </c>
      <c r="H84" s="27" t="s">
        <v>33</v>
      </c>
      <c r="I84" s="27" t="s">
        <v>34</v>
      </c>
      <c r="J84" s="27" t="s">
        <v>35</v>
      </c>
      <c r="K84" s="27" t="s">
        <v>36</v>
      </c>
      <c r="L84" s="27" t="s">
        <v>37</v>
      </c>
      <c r="M84" s="27" t="s">
        <v>38</v>
      </c>
      <c r="N84" s="27" t="s">
        <v>39</v>
      </c>
      <c r="O84" s="27" t="s">
        <v>40</v>
      </c>
    </row>
    <row r="85" spans="1:78" hidden="1" x14ac:dyDescent="0.15">
      <c r="B85" s="27"/>
      <c r="C85" s="27"/>
      <c r="D85" s="27"/>
      <c r="E85" s="27" t="str">
        <f>データ!AH6</f>
        <v>【78.36】</v>
      </c>
      <c r="F85" s="27" t="s">
        <v>41</v>
      </c>
      <c r="G85" s="27" t="s">
        <v>41</v>
      </c>
      <c r="H85" s="27" t="str">
        <f>データ!BO6</f>
        <v>【949.15】</v>
      </c>
      <c r="I85" s="27" t="str">
        <f>データ!BZ6</f>
        <v>【55.87】</v>
      </c>
      <c r="J85" s="27" t="str">
        <f>データ!CK6</f>
        <v>【288.19】</v>
      </c>
      <c r="K85" s="27" t="str">
        <f>データ!CV6</f>
        <v>【56.31】</v>
      </c>
      <c r="L85" s="27" t="str">
        <f>データ!DG6</f>
        <v>【71.88】</v>
      </c>
      <c r="M85" s="27" t="s">
        <v>42</v>
      </c>
      <c r="N85" s="27" t="s">
        <v>43</v>
      </c>
      <c r="O85" s="27" t="str">
        <f>データ!EN6</f>
        <v>【0.80】</v>
      </c>
    </row>
  </sheetData>
  <sheetProtection algorithmName="SHA-512" hashValue="WHMUaBBiPzBrdMcETxDh6lPYKIT+zItcMZWjsTwhcCLgpauCqtkJE7Y76Ns0LhNsLZv9GUPK3aK76wXF6ah1HA==" saltValue="TxEqkunV/oi0JAxkgeiGFw==" spinCount="100000" sheet="1" objects="1" scenarios="1" formatCells="0" formatColumns="0" formatRows="0"/>
  <mergeCells count="44">
    <mergeCell ref="BL64:BZ65"/>
    <mergeCell ref="BL66:BZ82"/>
    <mergeCell ref="BL11:BZ13"/>
    <mergeCell ref="B14:BJ15"/>
    <mergeCell ref="BL14:BZ15"/>
    <mergeCell ref="BL16:BZ44"/>
    <mergeCell ref="BL45:BZ46"/>
    <mergeCell ref="BL47:BZ63"/>
    <mergeCell ref="B60:BJ61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3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44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 x14ac:dyDescent="0.15">
      <c r="A2" s="29" t="s">
        <v>45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 x14ac:dyDescent="0.15">
      <c r="A3" s="29" t="s">
        <v>46</v>
      </c>
      <c r="B3" s="30" t="s">
        <v>47</v>
      </c>
      <c r="C3" s="30" t="s">
        <v>48</v>
      </c>
      <c r="D3" s="30" t="s">
        <v>49</v>
      </c>
      <c r="E3" s="30" t="s">
        <v>50</v>
      </c>
      <c r="F3" s="30" t="s">
        <v>51</v>
      </c>
      <c r="G3" s="30" t="s">
        <v>52</v>
      </c>
      <c r="H3" s="77" t="s">
        <v>53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9"/>
      <c r="X3" s="83" t="s">
        <v>54</v>
      </c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 t="s">
        <v>55</v>
      </c>
      <c r="DI3" s="76"/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</row>
    <row r="4" spans="1:144" x14ac:dyDescent="0.15">
      <c r="A4" s="29" t="s">
        <v>56</v>
      </c>
      <c r="B4" s="31"/>
      <c r="C4" s="31"/>
      <c r="D4" s="31"/>
      <c r="E4" s="31"/>
      <c r="F4" s="31"/>
      <c r="G4" s="31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2"/>
      <c r="X4" s="76" t="s">
        <v>57</v>
      </c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 t="s">
        <v>58</v>
      </c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 t="s">
        <v>59</v>
      </c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 t="s">
        <v>60</v>
      </c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 t="s">
        <v>61</v>
      </c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 t="s">
        <v>62</v>
      </c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 t="s">
        <v>63</v>
      </c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 t="s">
        <v>64</v>
      </c>
      <c r="CX4" s="76"/>
      <c r="CY4" s="76"/>
      <c r="CZ4" s="76"/>
      <c r="DA4" s="76"/>
      <c r="DB4" s="76"/>
      <c r="DC4" s="76"/>
      <c r="DD4" s="76"/>
      <c r="DE4" s="76"/>
      <c r="DF4" s="76"/>
      <c r="DG4" s="76"/>
      <c r="DH4" s="76" t="s">
        <v>65</v>
      </c>
      <c r="DI4" s="76"/>
      <c r="DJ4" s="76"/>
      <c r="DK4" s="76"/>
      <c r="DL4" s="76"/>
      <c r="DM4" s="76"/>
      <c r="DN4" s="76"/>
      <c r="DO4" s="76"/>
      <c r="DP4" s="76"/>
      <c r="DQ4" s="76"/>
      <c r="DR4" s="76"/>
      <c r="DS4" s="76" t="s">
        <v>66</v>
      </c>
      <c r="DT4" s="76"/>
      <c r="DU4" s="76"/>
      <c r="DV4" s="76"/>
      <c r="DW4" s="76"/>
      <c r="DX4" s="76"/>
      <c r="DY4" s="76"/>
      <c r="DZ4" s="76"/>
      <c r="EA4" s="76"/>
      <c r="EB4" s="76"/>
      <c r="EC4" s="76"/>
      <c r="ED4" s="76" t="s">
        <v>67</v>
      </c>
      <c r="EE4" s="76"/>
      <c r="EF4" s="76"/>
      <c r="EG4" s="76"/>
      <c r="EH4" s="76"/>
      <c r="EI4" s="76"/>
      <c r="EJ4" s="76"/>
      <c r="EK4" s="76"/>
      <c r="EL4" s="76"/>
      <c r="EM4" s="76"/>
      <c r="EN4" s="76"/>
    </row>
    <row r="5" spans="1:144" x14ac:dyDescent="0.15">
      <c r="A5" s="29" t="s">
        <v>68</v>
      </c>
      <c r="B5" s="32"/>
      <c r="C5" s="32"/>
      <c r="D5" s="32"/>
      <c r="E5" s="32"/>
      <c r="F5" s="32"/>
      <c r="G5" s="32"/>
      <c r="H5" s="33" t="s">
        <v>69</v>
      </c>
      <c r="I5" s="33" t="s">
        <v>70</v>
      </c>
      <c r="J5" s="33" t="s">
        <v>71</v>
      </c>
      <c r="K5" s="33" t="s">
        <v>72</v>
      </c>
      <c r="L5" s="33" t="s">
        <v>73</v>
      </c>
      <c r="M5" s="33" t="s">
        <v>74</v>
      </c>
      <c r="N5" s="33" t="s">
        <v>75</v>
      </c>
      <c r="O5" s="33" t="s">
        <v>76</v>
      </c>
      <c r="P5" s="33" t="s">
        <v>77</v>
      </c>
      <c r="Q5" s="33" t="s">
        <v>78</v>
      </c>
      <c r="R5" s="33" t="s">
        <v>79</v>
      </c>
      <c r="S5" s="33" t="s">
        <v>80</v>
      </c>
      <c r="T5" s="33" t="s">
        <v>81</v>
      </c>
      <c r="U5" s="33" t="s">
        <v>82</v>
      </c>
      <c r="V5" s="33" t="s">
        <v>83</v>
      </c>
      <c r="W5" s="33" t="s">
        <v>84</v>
      </c>
      <c r="X5" s="33" t="s">
        <v>85</v>
      </c>
      <c r="Y5" s="33" t="s">
        <v>86</v>
      </c>
      <c r="Z5" s="33" t="s">
        <v>87</v>
      </c>
      <c r="AA5" s="33" t="s">
        <v>88</v>
      </c>
      <c r="AB5" s="33" t="s">
        <v>89</v>
      </c>
      <c r="AC5" s="33" t="s">
        <v>90</v>
      </c>
      <c r="AD5" s="33" t="s">
        <v>91</v>
      </c>
      <c r="AE5" s="33" t="s">
        <v>92</v>
      </c>
      <c r="AF5" s="33" t="s">
        <v>93</v>
      </c>
      <c r="AG5" s="33" t="s">
        <v>94</v>
      </c>
      <c r="AH5" s="33" t="s">
        <v>29</v>
      </c>
      <c r="AI5" s="33" t="s">
        <v>85</v>
      </c>
      <c r="AJ5" s="33" t="s">
        <v>86</v>
      </c>
      <c r="AK5" s="33" t="s">
        <v>87</v>
      </c>
      <c r="AL5" s="33" t="s">
        <v>88</v>
      </c>
      <c r="AM5" s="33" t="s">
        <v>89</v>
      </c>
      <c r="AN5" s="33" t="s">
        <v>90</v>
      </c>
      <c r="AO5" s="33" t="s">
        <v>91</v>
      </c>
      <c r="AP5" s="33" t="s">
        <v>92</v>
      </c>
      <c r="AQ5" s="33" t="s">
        <v>93</v>
      </c>
      <c r="AR5" s="33" t="s">
        <v>94</v>
      </c>
      <c r="AS5" s="33" t="s">
        <v>95</v>
      </c>
      <c r="AT5" s="33" t="s">
        <v>85</v>
      </c>
      <c r="AU5" s="33" t="s">
        <v>86</v>
      </c>
      <c r="AV5" s="33" t="s">
        <v>87</v>
      </c>
      <c r="AW5" s="33" t="s">
        <v>88</v>
      </c>
      <c r="AX5" s="33" t="s">
        <v>89</v>
      </c>
      <c r="AY5" s="33" t="s">
        <v>90</v>
      </c>
      <c r="AZ5" s="33" t="s">
        <v>91</v>
      </c>
      <c r="BA5" s="33" t="s">
        <v>92</v>
      </c>
      <c r="BB5" s="33" t="s">
        <v>93</v>
      </c>
      <c r="BC5" s="33" t="s">
        <v>94</v>
      </c>
      <c r="BD5" s="33" t="s">
        <v>95</v>
      </c>
      <c r="BE5" s="33" t="s">
        <v>85</v>
      </c>
      <c r="BF5" s="33" t="s">
        <v>86</v>
      </c>
      <c r="BG5" s="33" t="s">
        <v>87</v>
      </c>
      <c r="BH5" s="33" t="s">
        <v>88</v>
      </c>
      <c r="BI5" s="33" t="s">
        <v>89</v>
      </c>
      <c r="BJ5" s="33" t="s">
        <v>90</v>
      </c>
      <c r="BK5" s="33" t="s">
        <v>91</v>
      </c>
      <c r="BL5" s="33" t="s">
        <v>92</v>
      </c>
      <c r="BM5" s="33" t="s">
        <v>93</v>
      </c>
      <c r="BN5" s="33" t="s">
        <v>94</v>
      </c>
      <c r="BO5" s="33" t="s">
        <v>95</v>
      </c>
      <c r="BP5" s="33" t="s">
        <v>85</v>
      </c>
      <c r="BQ5" s="33" t="s">
        <v>86</v>
      </c>
      <c r="BR5" s="33" t="s">
        <v>87</v>
      </c>
      <c r="BS5" s="33" t="s">
        <v>88</v>
      </c>
      <c r="BT5" s="33" t="s">
        <v>89</v>
      </c>
      <c r="BU5" s="33" t="s">
        <v>90</v>
      </c>
      <c r="BV5" s="33" t="s">
        <v>91</v>
      </c>
      <c r="BW5" s="33" t="s">
        <v>92</v>
      </c>
      <c r="BX5" s="33" t="s">
        <v>93</v>
      </c>
      <c r="BY5" s="33" t="s">
        <v>94</v>
      </c>
      <c r="BZ5" s="33" t="s">
        <v>95</v>
      </c>
      <c r="CA5" s="33" t="s">
        <v>85</v>
      </c>
      <c r="CB5" s="33" t="s">
        <v>86</v>
      </c>
      <c r="CC5" s="33" t="s">
        <v>87</v>
      </c>
      <c r="CD5" s="33" t="s">
        <v>88</v>
      </c>
      <c r="CE5" s="33" t="s">
        <v>89</v>
      </c>
      <c r="CF5" s="33" t="s">
        <v>90</v>
      </c>
      <c r="CG5" s="33" t="s">
        <v>91</v>
      </c>
      <c r="CH5" s="33" t="s">
        <v>92</v>
      </c>
      <c r="CI5" s="33" t="s">
        <v>93</v>
      </c>
      <c r="CJ5" s="33" t="s">
        <v>94</v>
      </c>
      <c r="CK5" s="33" t="s">
        <v>95</v>
      </c>
      <c r="CL5" s="33" t="s">
        <v>85</v>
      </c>
      <c r="CM5" s="33" t="s">
        <v>86</v>
      </c>
      <c r="CN5" s="33" t="s">
        <v>87</v>
      </c>
      <c r="CO5" s="33" t="s">
        <v>88</v>
      </c>
      <c r="CP5" s="33" t="s">
        <v>89</v>
      </c>
      <c r="CQ5" s="33" t="s">
        <v>90</v>
      </c>
      <c r="CR5" s="33" t="s">
        <v>91</v>
      </c>
      <c r="CS5" s="33" t="s">
        <v>92</v>
      </c>
      <c r="CT5" s="33" t="s">
        <v>93</v>
      </c>
      <c r="CU5" s="33" t="s">
        <v>94</v>
      </c>
      <c r="CV5" s="33" t="s">
        <v>95</v>
      </c>
      <c r="CW5" s="33" t="s">
        <v>85</v>
      </c>
      <c r="CX5" s="33" t="s">
        <v>86</v>
      </c>
      <c r="CY5" s="33" t="s">
        <v>87</v>
      </c>
      <c r="CZ5" s="33" t="s">
        <v>88</v>
      </c>
      <c r="DA5" s="33" t="s">
        <v>89</v>
      </c>
      <c r="DB5" s="33" t="s">
        <v>90</v>
      </c>
      <c r="DC5" s="33" t="s">
        <v>91</v>
      </c>
      <c r="DD5" s="33" t="s">
        <v>92</v>
      </c>
      <c r="DE5" s="33" t="s">
        <v>93</v>
      </c>
      <c r="DF5" s="33" t="s">
        <v>94</v>
      </c>
      <c r="DG5" s="33" t="s">
        <v>95</v>
      </c>
      <c r="DH5" s="33" t="s">
        <v>85</v>
      </c>
      <c r="DI5" s="33" t="s">
        <v>86</v>
      </c>
      <c r="DJ5" s="33" t="s">
        <v>87</v>
      </c>
      <c r="DK5" s="33" t="s">
        <v>88</v>
      </c>
      <c r="DL5" s="33" t="s">
        <v>89</v>
      </c>
      <c r="DM5" s="33" t="s">
        <v>90</v>
      </c>
      <c r="DN5" s="33" t="s">
        <v>91</v>
      </c>
      <c r="DO5" s="33" t="s">
        <v>92</v>
      </c>
      <c r="DP5" s="33" t="s">
        <v>93</v>
      </c>
      <c r="DQ5" s="33" t="s">
        <v>94</v>
      </c>
      <c r="DR5" s="33" t="s">
        <v>95</v>
      </c>
      <c r="DS5" s="33" t="s">
        <v>85</v>
      </c>
      <c r="DT5" s="33" t="s">
        <v>86</v>
      </c>
      <c r="DU5" s="33" t="s">
        <v>87</v>
      </c>
      <c r="DV5" s="33" t="s">
        <v>88</v>
      </c>
      <c r="DW5" s="33" t="s">
        <v>89</v>
      </c>
      <c r="DX5" s="33" t="s">
        <v>90</v>
      </c>
      <c r="DY5" s="33" t="s">
        <v>91</v>
      </c>
      <c r="DZ5" s="33" t="s">
        <v>92</v>
      </c>
      <c r="EA5" s="33" t="s">
        <v>93</v>
      </c>
      <c r="EB5" s="33" t="s">
        <v>94</v>
      </c>
      <c r="EC5" s="33" t="s">
        <v>95</v>
      </c>
      <c r="ED5" s="33" t="s">
        <v>85</v>
      </c>
      <c r="EE5" s="33" t="s">
        <v>86</v>
      </c>
      <c r="EF5" s="33" t="s">
        <v>87</v>
      </c>
      <c r="EG5" s="33" t="s">
        <v>88</v>
      </c>
      <c r="EH5" s="33" t="s">
        <v>89</v>
      </c>
      <c r="EI5" s="33" t="s">
        <v>90</v>
      </c>
      <c r="EJ5" s="33" t="s">
        <v>91</v>
      </c>
      <c r="EK5" s="33" t="s">
        <v>92</v>
      </c>
      <c r="EL5" s="33" t="s">
        <v>93</v>
      </c>
      <c r="EM5" s="33" t="s">
        <v>94</v>
      </c>
      <c r="EN5" s="33" t="s">
        <v>95</v>
      </c>
    </row>
    <row r="6" spans="1:144" s="37" customFormat="1" x14ac:dyDescent="0.15">
      <c r="A6" s="29" t="s">
        <v>96</v>
      </c>
      <c r="B6" s="34">
        <f>B7</f>
        <v>2020</v>
      </c>
      <c r="C6" s="34">
        <f t="shared" ref="C6:W6" si="3">C7</f>
        <v>16683</v>
      </c>
      <c r="D6" s="34">
        <f t="shared" si="3"/>
        <v>47</v>
      </c>
      <c r="E6" s="34">
        <f t="shared" si="3"/>
        <v>1</v>
      </c>
      <c r="F6" s="34">
        <f t="shared" si="3"/>
        <v>0</v>
      </c>
      <c r="G6" s="34">
        <f t="shared" si="3"/>
        <v>0</v>
      </c>
      <c r="H6" s="34" t="str">
        <f t="shared" si="3"/>
        <v>北海道　白糠町</v>
      </c>
      <c r="I6" s="34" t="str">
        <f t="shared" si="3"/>
        <v>法非適用</v>
      </c>
      <c r="J6" s="34" t="str">
        <f t="shared" si="3"/>
        <v>水道事業</v>
      </c>
      <c r="K6" s="34" t="str">
        <f t="shared" si="3"/>
        <v>簡易水道事業</v>
      </c>
      <c r="L6" s="34" t="str">
        <f t="shared" si="3"/>
        <v>D4</v>
      </c>
      <c r="M6" s="34" t="str">
        <f t="shared" si="3"/>
        <v>非設置</v>
      </c>
      <c r="N6" s="35" t="str">
        <f t="shared" si="3"/>
        <v>-</v>
      </c>
      <c r="O6" s="35" t="str">
        <f t="shared" si="3"/>
        <v>該当数値なし</v>
      </c>
      <c r="P6" s="35">
        <f t="shared" si="3"/>
        <v>2.4300000000000002</v>
      </c>
      <c r="Q6" s="35">
        <f t="shared" si="3"/>
        <v>4510</v>
      </c>
      <c r="R6" s="35">
        <f t="shared" si="3"/>
        <v>7539</v>
      </c>
      <c r="S6" s="35">
        <f t="shared" si="3"/>
        <v>773.13</v>
      </c>
      <c r="T6" s="35">
        <f t="shared" si="3"/>
        <v>9.75</v>
      </c>
      <c r="U6" s="35">
        <f t="shared" si="3"/>
        <v>182</v>
      </c>
      <c r="V6" s="35">
        <f t="shared" si="3"/>
        <v>19.600000000000001</v>
      </c>
      <c r="W6" s="35">
        <f t="shared" si="3"/>
        <v>9.2899999999999991</v>
      </c>
      <c r="X6" s="36">
        <f>IF(X7="",NA(),X7)</f>
        <v>77.52</v>
      </c>
      <c r="Y6" s="36">
        <f t="shared" ref="Y6:AG6" si="4">IF(Y7="",NA(),Y7)</f>
        <v>77.709999999999994</v>
      </c>
      <c r="Z6" s="36">
        <f t="shared" si="4"/>
        <v>76.38</v>
      </c>
      <c r="AA6" s="36">
        <f t="shared" si="4"/>
        <v>84.04</v>
      </c>
      <c r="AB6" s="36">
        <f t="shared" si="4"/>
        <v>94.23</v>
      </c>
      <c r="AC6" s="36">
        <f t="shared" si="4"/>
        <v>72.11</v>
      </c>
      <c r="AD6" s="36">
        <f t="shared" si="4"/>
        <v>74.05</v>
      </c>
      <c r="AE6" s="36">
        <f t="shared" si="4"/>
        <v>73.25</v>
      </c>
      <c r="AF6" s="36">
        <f t="shared" si="4"/>
        <v>75.06</v>
      </c>
      <c r="AG6" s="36">
        <f t="shared" si="4"/>
        <v>73.22</v>
      </c>
      <c r="AH6" s="35" t="str">
        <f>IF(AH7="","",IF(AH7="-","【-】","【"&amp;SUBSTITUTE(TEXT(AH7,"#,##0.00"),"-","△")&amp;"】"))</f>
        <v>【78.36】</v>
      </c>
      <c r="AI6" s="35" t="e">
        <f>IF(AI7="",NA(),AI7)</f>
        <v>#N/A</v>
      </c>
      <c r="AJ6" s="35" t="e">
        <f t="shared" ref="AJ6:AR6" si="5">IF(AJ7="",NA(),AJ7)</f>
        <v>#N/A</v>
      </c>
      <c r="AK6" s="35" t="e">
        <f t="shared" si="5"/>
        <v>#N/A</v>
      </c>
      <c r="AL6" s="35" t="e">
        <f t="shared" si="5"/>
        <v>#N/A</v>
      </c>
      <c r="AM6" s="35" t="e">
        <f t="shared" si="5"/>
        <v>#N/A</v>
      </c>
      <c r="AN6" s="35" t="e">
        <f t="shared" si="5"/>
        <v>#N/A</v>
      </c>
      <c r="AO6" s="35" t="e">
        <f t="shared" si="5"/>
        <v>#N/A</v>
      </c>
      <c r="AP6" s="35" t="e">
        <f t="shared" si="5"/>
        <v>#N/A</v>
      </c>
      <c r="AQ6" s="35" t="e">
        <f t="shared" si="5"/>
        <v>#N/A</v>
      </c>
      <c r="AR6" s="35" t="e">
        <f t="shared" si="5"/>
        <v>#N/A</v>
      </c>
      <c r="AS6" s="35" t="str">
        <f>IF(AS7="","",IF(AS7="-","【-】","【"&amp;SUBSTITUTE(TEXT(AS7,"#,##0.00"),"-","△")&amp;"】"))</f>
        <v/>
      </c>
      <c r="AT6" s="35" t="e">
        <f>IF(AT7="",NA(),AT7)</f>
        <v>#N/A</v>
      </c>
      <c r="AU6" s="35" t="e">
        <f t="shared" ref="AU6:BC6" si="6">IF(AU7="",NA(),AU7)</f>
        <v>#N/A</v>
      </c>
      <c r="AV6" s="35" t="e">
        <f t="shared" si="6"/>
        <v>#N/A</v>
      </c>
      <c r="AW6" s="35" t="e">
        <f t="shared" si="6"/>
        <v>#N/A</v>
      </c>
      <c r="AX6" s="35" t="e">
        <f t="shared" si="6"/>
        <v>#N/A</v>
      </c>
      <c r="AY6" s="35" t="e">
        <f t="shared" si="6"/>
        <v>#N/A</v>
      </c>
      <c r="AZ6" s="35" t="e">
        <f t="shared" si="6"/>
        <v>#N/A</v>
      </c>
      <c r="BA6" s="35" t="e">
        <f t="shared" si="6"/>
        <v>#N/A</v>
      </c>
      <c r="BB6" s="35" t="e">
        <f t="shared" si="6"/>
        <v>#N/A</v>
      </c>
      <c r="BC6" s="35" t="e">
        <f t="shared" si="6"/>
        <v>#N/A</v>
      </c>
      <c r="BD6" s="35" t="str">
        <f>IF(BD7="","",IF(BD7="-","【-】","【"&amp;SUBSTITUTE(TEXT(BD7,"#,##0.00"),"-","△")&amp;"】"))</f>
        <v/>
      </c>
      <c r="BE6" s="36">
        <f>IF(BE7="",NA(),BE7)</f>
        <v>1335.45</v>
      </c>
      <c r="BF6" s="36">
        <f t="shared" ref="BF6:BN6" si="7">IF(BF7="",NA(),BF7)</f>
        <v>1418.77</v>
      </c>
      <c r="BG6" s="36">
        <f t="shared" si="7"/>
        <v>1407.8</v>
      </c>
      <c r="BH6" s="36">
        <f t="shared" si="7"/>
        <v>1355</v>
      </c>
      <c r="BI6" s="36">
        <f t="shared" si="7"/>
        <v>1561.82</v>
      </c>
      <c r="BJ6" s="36">
        <f t="shared" si="7"/>
        <v>1595.62</v>
      </c>
      <c r="BK6" s="36">
        <f t="shared" si="7"/>
        <v>1302.33</v>
      </c>
      <c r="BL6" s="36">
        <f t="shared" si="7"/>
        <v>1274.21</v>
      </c>
      <c r="BM6" s="36">
        <f t="shared" si="7"/>
        <v>1183.92</v>
      </c>
      <c r="BN6" s="36">
        <f t="shared" si="7"/>
        <v>1128.72</v>
      </c>
      <c r="BO6" s="35" t="str">
        <f>IF(BO7="","",IF(BO7="-","【-】","【"&amp;SUBSTITUTE(TEXT(BO7,"#,##0.00"),"-","△")&amp;"】"))</f>
        <v>【949.15】</v>
      </c>
      <c r="BP6" s="36">
        <f>IF(BP7="",NA(),BP7)</f>
        <v>30.21</v>
      </c>
      <c r="BQ6" s="36">
        <f t="shared" ref="BQ6:BY6" si="8">IF(BQ7="",NA(),BQ7)</f>
        <v>30.33</v>
      </c>
      <c r="BR6" s="36">
        <f t="shared" si="8"/>
        <v>20.440000000000001</v>
      </c>
      <c r="BS6" s="36">
        <f t="shared" si="8"/>
        <v>16.260000000000002</v>
      </c>
      <c r="BT6" s="36">
        <f t="shared" si="8"/>
        <v>13.3</v>
      </c>
      <c r="BU6" s="36">
        <f t="shared" si="8"/>
        <v>37.92</v>
      </c>
      <c r="BV6" s="36">
        <f t="shared" si="8"/>
        <v>40.89</v>
      </c>
      <c r="BW6" s="36">
        <f t="shared" si="8"/>
        <v>41.25</v>
      </c>
      <c r="BX6" s="36">
        <f t="shared" si="8"/>
        <v>42.5</v>
      </c>
      <c r="BY6" s="36">
        <f t="shared" si="8"/>
        <v>41.84</v>
      </c>
      <c r="BZ6" s="35" t="str">
        <f>IF(BZ7="","",IF(BZ7="-","【-】","【"&amp;SUBSTITUTE(TEXT(BZ7,"#,##0.00"),"-","△")&amp;"】"))</f>
        <v>【55.87】</v>
      </c>
      <c r="CA6" s="36">
        <f>IF(CA7="",NA(),CA7)</f>
        <v>460.35</v>
      </c>
      <c r="CB6" s="36">
        <f t="shared" ref="CB6:CJ6" si="9">IF(CB7="",NA(),CB7)</f>
        <v>453.64</v>
      </c>
      <c r="CC6" s="36">
        <f t="shared" si="9"/>
        <v>683.68</v>
      </c>
      <c r="CD6" s="36">
        <f t="shared" si="9"/>
        <v>858.67</v>
      </c>
      <c r="CE6" s="36">
        <f t="shared" si="9"/>
        <v>862.96</v>
      </c>
      <c r="CF6" s="36">
        <f t="shared" si="9"/>
        <v>423.18</v>
      </c>
      <c r="CG6" s="36">
        <f t="shared" si="9"/>
        <v>383.2</v>
      </c>
      <c r="CH6" s="36">
        <f t="shared" si="9"/>
        <v>383.25</v>
      </c>
      <c r="CI6" s="36">
        <f t="shared" si="9"/>
        <v>377.72</v>
      </c>
      <c r="CJ6" s="36">
        <f t="shared" si="9"/>
        <v>390.47</v>
      </c>
      <c r="CK6" s="35" t="str">
        <f>IF(CK7="","",IF(CK7="-","【-】","【"&amp;SUBSTITUTE(TEXT(CK7,"#,##0.00"),"-","△")&amp;"】"))</f>
        <v>【288.19】</v>
      </c>
      <c r="CL6" s="36">
        <f>IF(CL7="",NA(),CL7)</f>
        <v>22.96</v>
      </c>
      <c r="CM6" s="36">
        <f t="shared" ref="CM6:CU6" si="10">IF(CM7="",NA(),CM7)</f>
        <v>25</v>
      </c>
      <c r="CN6" s="36">
        <f t="shared" si="10"/>
        <v>23.89</v>
      </c>
      <c r="CO6" s="36">
        <f t="shared" si="10"/>
        <v>23.88</v>
      </c>
      <c r="CP6" s="36">
        <f t="shared" si="10"/>
        <v>24.84</v>
      </c>
      <c r="CQ6" s="36">
        <f t="shared" si="10"/>
        <v>46.9</v>
      </c>
      <c r="CR6" s="36">
        <f t="shared" si="10"/>
        <v>47.95</v>
      </c>
      <c r="CS6" s="36">
        <f t="shared" si="10"/>
        <v>48.26</v>
      </c>
      <c r="CT6" s="36">
        <f t="shared" si="10"/>
        <v>48.01</v>
      </c>
      <c r="CU6" s="36">
        <f t="shared" si="10"/>
        <v>49.08</v>
      </c>
      <c r="CV6" s="35" t="str">
        <f>IF(CV7="","",IF(CV7="-","【-】","【"&amp;SUBSTITUTE(TEXT(CV7,"#,##0.00"),"-","△")&amp;"】"))</f>
        <v>【56.31】</v>
      </c>
      <c r="CW6" s="36">
        <f>IF(CW7="",NA(),CW7)</f>
        <v>97.15</v>
      </c>
      <c r="CX6" s="36">
        <f t="shared" ref="CX6:DF6" si="11">IF(CX7="",NA(),CX7)</f>
        <v>95.49</v>
      </c>
      <c r="CY6" s="36">
        <f t="shared" si="11"/>
        <v>92.2</v>
      </c>
      <c r="CZ6" s="36">
        <f t="shared" si="11"/>
        <v>94.62</v>
      </c>
      <c r="DA6" s="36">
        <f t="shared" si="11"/>
        <v>91.33</v>
      </c>
      <c r="DB6" s="36">
        <f t="shared" si="11"/>
        <v>74.63</v>
      </c>
      <c r="DC6" s="36">
        <f t="shared" si="11"/>
        <v>74.900000000000006</v>
      </c>
      <c r="DD6" s="36">
        <f t="shared" si="11"/>
        <v>72.72</v>
      </c>
      <c r="DE6" s="36">
        <f t="shared" si="11"/>
        <v>72.75</v>
      </c>
      <c r="DF6" s="36">
        <f t="shared" si="11"/>
        <v>71.27</v>
      </c>
      <c r="DG6" s="35" t="str">
        <f>IF(DG7="","",IF(DG7="-","【-】","【"&amp;SUBSTITUTE(TEXT(DG7,"#,##0.00"),"-","△")&amp;"】"))</f>
        <v>【71.88】</v>
      </c>
      <c r="DH6" s="35" t="e">
        <f>IF(DH7="",NA(),DH7)</f>
        <v>#N/A</v>
      </c>
      <c r="DI6" s="35" t="e">
        <f t="shared" ref="DI6:DQ6" si="12">IF(DI7="",NA(),DI7)</f>
        <v>#N/A</v>
      </c>
      <c r="DJ6" s="35" t="e">
        <f t="shared" si="12"/>
        <v>#N/A</v>
      </c>
      <c r="DK6" s="35" t="e">
        <f t="shared" si="12"/>
        <v>#N/A</v>
      </c>
      <c r="DL6" s="35" t="e">
        <f t="shared" si="12"/>
        <v>#N/A</v>
      </c>
      <c r="DM6" s="35" t="e">
        <f t="shared" si="12"/>
        <v>#N/A</v>
      </c>
      <c r="DN6" s="35" t="e">
        <f t="shared" si="12"/>
        <v>#N/A</v>
      </c>
      <c r="DO6" s="35" t="e">
        <f t="shared" si="12"/>
        <v>#N/A</v>
      </c>
      <c r="DP6" s="35" t="e">
        <f t="shared" si="12"/>
        <v>#N/A</v>
      </c>
      <c r="DQ6" s="35" t="e">
        <f t="shared" si="12"/>
        <v>#N/A</v>
      </c>
      <c r="DR6" s="35" t="str">
        <f>IF(DR7="","",IF(DR7="-","【-】","【"&amp;SUBSTITUTE(TEXT(DR7,"#,##0.00"),"-","△")&amp;"】"))</f>
        <v/>
      </c>
      <c r="DS6" s="35" t="e">
        <f>IF(DS7="",NA(),DS7)</f>
        <v>#N/A</v>
      </c>
      <c r="DT6" s="35" t="e">
        <f t="shared" ref="DT6:EB6" si="13">IF(DT7="",NA(),DT7)</f>
        <v>#N/A</v>
      </c>
      <c r="DU6" s="35" t="e">
        <f t="shared" si="13"/>
        <v>#N/A</v>
      </c>
      <c r="DV6" s="35" t="e">
        <f t="shared" si="13"/>
        <v>#N/A</v>
      </c>
      <c r="DW6" s="35" t="e">
        <f t="shared" si="13"/>
        <v>#N/A</v>
      </c>
      <c r="DX6" s="35" t="e">
        <f t="shared" si="13"/>
        <v>#N/A</v>
      </c>
      <c r="DY6" s="35" t="e">
        <f t="shared" si="13"/>
        <v>#N/A</v>
      </c>
      <c r="DZ6" s="35" t="e">
        <f t="shared" si="13"/>
        <v>#N/A</v>
      </c>
      <c r="EA6" s="35" t="e">
        <f t="shared" si="13"/>
        <v>#N/A</v>
      </c>
      <c r="EB6" s="35" t="e">
        <f t="shared" si="13"/>
        <v>#N/A</v>
      </c>
      <c r="EC6" s="35" t="str">
        <f>IF(EC7="","",IF(EC7="-","【-】","【"&amp;SUBSTITUTE(TEXT(EC7,"#,##0.00"),"-","△")&amp;"】"))</f>
        <v/>
      </c>
      <c r="ED6" s="35">
        <f>IF(ED7="",NA(),ED7)</f>
        <v>0</v>
      </c>
      <c r="EE6" s="35">
        <f t="shared" ref="EE6:EM6" si="14">IF(EE7="",NA(),EE7)</f>
        <v>0</v>
      </c>
      <c r="EF6" s="35">
        <f t="shared" si="14"/>
        <v>0</v>
      </c>
      <c r="EG6" s="35">
        <f t="shared" si="14"/>
        <v>0</v>
      </c>
      <c r="EH6" s="35">
        <f t="shared" si="14"/>
        <v>0</v>
      </c>
      <c r="EI6" s="36">
        <f t="shared" si="14"/>
        <v>0.78</v>
      </c>
      <c r="EJ6" s="36">
        <f t="shared" si="14"/>
        <v>0.56999999999999995</v>
      </c>
      <c r="EK6" s="36">
        <f t="shared" si="14"/>
        <v>0.62</v>
      </c>
      <c r="EL6" s="36">
        <f t="shared" si="14"/>
        <v>0.39</v>
      </c>
      <c r="EM6" s="36">
        <f t="shared" si="14"/>
        <v>0.61</v>
      </c>
      <c r="EN6" s="35" t="str">
        <f>IF(EN7="","",IF(EN7="-","【-】","【"&amp;SUBSTITUTE(TEXT(EN7,"#,##0.00"),"-","△")&amp;"】"))</f>
        <v>【0.80】</v>
      </c>
    </row>
    <row r="7" spans="1:144" s="37" customFormat="1" x14ac:dyDescent="0.15">
      <c r="A7" s="29"/>
      <c r="B7" s="38">
        <v>2020</v>
      </c>
      <c r="C7" s="38">
        <v>16683</v>
      </c>
      <c r="D7" s="38">
        <v>47</v>
      </c>
      <c r="E7" s="38">
        <v>1</v>
      </c>
      <c r="F7" s="38">
        <v>0</v>
      </c>
      <c r="G7" s="38">
        <v>0</v>
      </c>
      <c r="H7" s="38" t="s">
        <v>97</v>
      </c>
      <c r="I7" s="38" t="s">
        <v>98</v>
      </c>
      <c r="J7" s="38" t="s">
        <v>99</v>
      </c>
      <c r="K7" s="38" t="s">
        <v>100</v>
      </c>
      <c r="L7" s="38" t="s">
        <v>101</v>
      </c>
      <c r="M7" s="38" t="s">
        <v>102</v>
      </c>
      <c r="N7" s="39" t="s">
        <v>103</v>
      </c>
      <c r="O7" s="39" t="s">
        <v>104</v>
      </c>
      <c r="P7" s="39">
        <v>2.4300000000000002</v>
      </c>
      <c r="Q7" s="39">
        <v>4510</v>
      </c>
      <c r="R7" s="39">
        <v>7539</v>
      </c>
      <c r="S7" s="39">
        <v>773.13</v>
      </c>
      <c r="T7" s="39">
        <v>9.75</v>
      </c>
      <c r="U7" s="39">
        <v>182</v>
      </c>
      <c r="V7" s="39">
        <v>19.600000000000001</v>
      </c>
      <c r="W7" s="39">
        <v>9.2899999999999991</v>
      </c>
      <c r="X7" s="39">
        <v>77.52</v>
      </c>
      <c r="Y7" s="39">
        <v>77.709999999999994</v>
      </c>
      <c r="Z7" s="39">
        <v>76.38</v>
      </c>
      <c r="AA7" s="39">
        <v>84.04</v>
      </c>
      <c r="AB7" s="39">
        <v>94.23</v>
      </c>
      <c r="AC7" s="39">
        <v>72.11</v>
      </c>
      <c r="AD7" s="39">
        <v>74.05</v>
      </c>
      <c r="AE7" s="39">
        <v>73.25</v>
      </c>
      <c r="AF7" s="39">
        <v>75.06</v>
      </c>
      <c r="AG7" s="39">
        <v>73.22</v>
      </c>
      <c r="AH7" s="39">
        <v>78.36</v>
      </c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>
        <v>1335.45</v>
      </c>
      <c r="BF7" s="39">
        <v>1418.77</v>
      </c>
      <c r="BG7" s="39">
        <v>1407.8</v>
      </c>
      <c r="BH7" s="39">
        <v>1355</v>
      </c>
      <c r="BI7" s="39">
        <v>1561.82</v>
      </c>
      <c r="BJ7" s="39">
        <v>1595.62</v>
      </c>
      <c r="BK7" s="39">
        <v>1302.33</v>
      </c>
      <c r="BL7" s="39">
        <v>1274.21</v>
      </c>
      <c r="BM7" s="39">
        <v>1183.92</v>
      </c>
      <c r="BN7" s="39">
        <v>1128.72</v>
      </c>
      <c r="BO7" s="39">
        <v>949.15</v>
      </c>
      <c r="BP7" s="39">
        <v>30.21</v>
      </c>
      <c r="BQ7" s="39">
        <v>30.33</v>
      </c>
      <c r="BR7" s="39">
        <v>20.440000000000001</v>
      </c>
      <c r="BS7" s="39">
        <v>16.260000000000002</v>
      </c>
      <c r="BT7" s="39">
        <v>13.3</v>
      </c>
      <c r="BU7" s="39">
        <v>37.92</v>
      </c>
      <c r="BV7" s="39">
        <v>40.89</v>
      </c>
      <c r="BW7" s="39">
        <v>41.25</v>
      </c>
      <c r="BX7" s="39">
        <v>42.5</v>
      </c>
      <c r="BY7" s="39">
        <v>41.84</v>
      </c>
      <c r="BZ7" s="39">
        <v>55.87</v>
      </c>
      <c r="CA7" s="39">
        <v>460.35</v>
      </c>
      <c r="CB7" s="39">
        <v>453.64</v>
      </c>
      <c r="CC7" s="39">
        <v>683.68</v>
      </c>
      <c r="CD7" s="39">
        <v>858.67</v>
      </c>
      <c r="CE7" s="39">
        <v>862.96</v>
      </c>
      <c r="CF7" s="39">
        <v>423.18</v>
      </c>
      <c r="CG7" s="39">
        <v>383.2</v>
      </c>
      <c r="CH7" s="39">
        <v>383.25</v>
      </c>
      <c r="CI7" s="39">
        <v>377.72</v>
      </c>
      <c r="CJ7" s="39">
        <v>390.47</v>
      </c>
      <c r="CK7" s="39">
        <v>288.19</v>
      </c>
      <c r="CL7" s="39">
        <v>22.96</v>
      </c>
      <c r="CM7" s="39">
        <v>25</v>
      </c>
      <c r="CN7" s="39">
        <v>23.89</v>
      </c>
      <c r="CO7" s="39">
        <v>23.88</v>
      </c>
      <c r="CP7" s="39">
        <v>24.84</v>
      </c>
      <c r="CQ7" s="39">
        <v>46.9</v>
      </c>
      <c r="CR7" s="39">
        <v>47.95</v>
      </c>
      <c r="CS7" s="39">
        <v>48.26</v>
      </c>
      <c r="CT7" s="39">
        <v>48.01</v>
      </c>
      <c r="CU7" s="39">
        <v>49.08</v>
      </c>
      <c r="CV7" s="39">
        <v>56.31</v>
      </c>
      <c r="CW7" s="39">
        <v>97.15</v>
      </c>
      <c r="CX7" s="39">
        <v>95.49</v>
      </c>
      <c r="CY7" s="39">
        <v>92.2</v>
      </c>
      <c r="CZ7" s="39">
        <v>94.62</v>
      </c>
      <c r="DA7" s="39">
        <v>91.33</v>
      </c>
      <c r="DB7" s="39">
        <v>74.63</v>
      </c>
      <c r="DC7" s="39">
        <v>74.900000000000006</v>
      </c>
      <c r="DD7" s="39">
        <v>72.72</v>
      </c>
      <c r="DE7" s="39">
        <v>72.75</v>
      </c>
      <c r="DF7" s="39">
        <v>71.27</v>
      </c>
      <c r="DG7" s="39">
        <v>71.88</v>
      </c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>
        <v>0</v>
      </c>
      <c r="EE7" s="39">
        <v>0</v>
      </c>
      <c r="EF7" s="39">
        <v>0</v>
      </c>
      <c r="EG7" s="39">
        <v>0</v>
      </c>
      <c r="EH7" s="39">
        <v>0</v>
      </c>
      <c r="EI7" s="39">
        <v>0.78</v>
      </c>
      <c r="EJ7" s="39">
        <v>0.56999999999999995</v>
      </c>
      <c r="EK7" s="39">
        <v>0.62</v>
      </c>
      <c r="EL7" s="39">
        <v>0.39</v>
      </c>
      <c r="EM7" s="39">
        <v>0.61</v>
      </c>
      <c r="EN7" s="39">
        <v>0.8</v>
      </c>
    </row>
    <row r="8" spans="1:144" x14ac:dyDescent="0.15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</row>
    <row r="9" spans="1:144" x14ac:dyDescent="0.15">
      <c r="A9" s="41"/>
      <c r="B9" s="41" t="s">
        <v>105</v>
      </c>
      <c r="C9" s="41" t="s">
        <v>106</v>
      </c>
      <c r="D9" s="41" t="s">
        <v>107</v>
      </c>
      <c r="E9" s="41" t="s">
        <v>108</v>
      </c>
      <c r="F9" s="41" t="s">
        <v>109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 x14ac:dyDescent="0.15">
      <c r="A10" s="41" t="s">
        <v>47</v>
      </c>
      <c r="B10" s="42">
        <f t="shared" ref="B10:D10" si="15">DATEVALUE($B7+12-B11&amp;"/1/"&amp;B12)</f>
        <v>46753</v>
      </c>
      <c r="C10" s="42">
        <f t="shared" si="15"/>
        <v>47119</v>
      </c>
      <c r="D10" s="42">
        <f t="shared" si="15"/>
        <v>47484</v>
      </c>
      <c r="E10" s="43">
        <f>DATEVALUE($B7+12-E11&amp;"/1/"&amp;E12)</f>
        <v>47849</v>
      </c>
      <c r="F10" s="43">
        <f>DATEVALUE($B7+12-F11&amp;"/1/"&amp;F12)</f>
        <v>48215</v>
      </c>
    </row>
    <row r="11" spans="1:144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110</v>
      </c>
    </row>
    <row r="12" spans="1:144" x14ac:dyDescent="0.15">
      <c r="B12">
        <v>1</v>
      </c>
      <c r="C12">
        <v>1</v>
      </c>
      <c r="D12">
        <v>1</v>
      </c>
      <c r="E12">
        <v>1</v>
      </c>
      <c r="F12">
        <v>2</v>
      </c>
      <c r="G12" t="s">
        <v>111</v>
      </c>
    </row>
    <row r="13" spans="1:144" x14ac:dyDescent="0.15">
      <c r="B13" t="s">
        <v>112</v>
      </c>
      <c r="C13" t="s">
        <v>112</v>
      </c>
      <c r="D13" t="s">
        <v>112</v>
      </c>
      <c r="E13" t="s">
        <v>113</v>
      </c>
      <c r="F13" t="s">
        <v>113</v>
      </c>
      <c r="G13" t="s">
        <v>114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浜野 隆太</cp:lastModifiedBy>
  <cp:lastPrinted>2022-01-25T06:18:01Z</cp:lastPrinted>
  <dcterms:created xsi:type="dcterms:W3CDTF">2021-12-03T07:01:45Z</dcterms:created>
  <dcterms:modified xsi:type="dcterms:W3CDTF">2022-01-25T06:21:47Z</dcterms:modified>
  <cp:category/>
</cp:coreProperties>
</file>